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 tabRatio="745" firstSheet="1" activeTab="1"/>
  </bookViews>
  <sheets>
    <sheet name="Totals" sheetId="3" state="hidden" r:id="rId1"/>
    <sheet name="BURBERRY" sheetId="2" r:id="rId2"/>
  </sheets>
  <definedNames>
    <definedName name="_xlnm._FilterDatabase" localSheetId="1" hidden="1">BURBERRY!$A$2:$AF$63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 l="1"/>
  <c r="F55" i="3"/>
  <c r="F57" i="3"/>
  <c r="F50" i="3"/>
  <c r="F39" i="3"/>
  <c r="F30" i="3"/>
  <c r="F35" i="3"/>
  <c r="F32" i="3"/>
  <c r="F33" i="3"/>
  <c r="F34" i="3"/>
  <c r="F36" i="3"/>
  <c r="F29" i="3"/>
  <c r="F37" i="3"/>
  <c r="F38" i="3"/>
  <c r="F31" i="3"/>
  <c r="F45" i="3"/>
  <c r="F49" i="3"/>
  <c r="F46" i="3"/>
  <c r="F47" i="3"/>
  <c r="F48" i="3"/>
  <c r="F44" i="3"/>
  <c r="F16" i="3"/>
  <c r="F17" i="3"/>
  <c r="F18" i="3"/>
  <c r="F19" i="3"/>
  <c r="F20" i="3"/>
  <c r="F23" i="3"/>
  <c r="F22" i="3"/>
  <c r="F21" i="3"/>
  <c r="F15" i="3"/>
  <c r="F5" i="3"/>
  <c r="F6" i="3"/>
  <c r="F7" i="3"/>
  <c r="F8" i="3"/>
  <c r="F9" i="3"/>
</calcChain>
</file>

<file path=xl/sharedStrings.xml><?xml version="1.0" encoding="utf-8"?>
<sst xmlns="http://schemas.openxmlformats.org/spreadsheetml/2006/main" count="323" uniqueCount="167">
  <si>
    <t>MEN</t>
  </si>
  <si>
    <t>WOMAN</t>
  </si>
  <si>
    <t>BLACK</t>
  </si>
  <si>
    <t>PILLAR IP PATTERN</t>
  </si>
  <si>
    <t>KNIGHT IP PATTERN</t>
  </si>
  <si>
    <t>SOFT FAWN</t>
  </si>
  <si>
    <t>KIDS</t>
  </si>
  <si>
    <t>ARCHIVE BEIGE IP CHK</t>
  </si>
  <si>
    <t>Article Number</t>
  </si>
  <si>
    <t>Color</t>
  </si>
  <si>
    <t>DESCRIPTION</t>
  </si>
  <si>
    <t>MONOCHROME IP PTTN</t>
  </si>
  <si>
    <t xml:space="preserve">VINE IP PATTERN </t>
  </si>
  <si>
    <t>BURBERRY
Black Satin Dress</t>
  </si>
  <si>
    <t xml:space="preserve">OPTIC WHITE </t>
  </si>
  <si>
    <t>Reconstructed Lace Panel T-Shirt Dress</t>
  </si>
  <si>
    <t>Burberry Reversible vest in quilted nylon with Vintage Check insert</t>
  </si>
  <si>
    <t>Vintage Check Reversible Down Jacket</t>
  </si>
  <si>
    <t>shield hardware asymmetric midi dress</t>
  </si>
  <si>
    <t>Sleeveless Houndstooth Pattern Dress</t>
  </si>
  <si>
    <t>VINE IP PAT</t>
  </si>
  <si>
    <t>Duck Print Kilt Silk Skirt</t>
  </si>
  <si>
    <t>PEAT IP PATTERN</t>
  </si>
  <si>
    <t>Straight Leg Rose Print Trousers</t>
  </si>
  <si>
    <t>Burberry Smart Trousers 'Monochrome'</t>
  </si>
  <si>
    <t>Houndstooth Pattern Midi Dress</t>
  </si>
  <si>
    <t xml:space="preserve">BRIGHT ORANGE </t>
  </si>
  <si>
    <t>Gathered-Detail Off-Shoulder Long Sleeve Midi Dress</t>
  </si>
  <si>
    <t>Burberry Swan Silk Trousers Night</t>
  </si>
  <si>
    <t>CAMEO</t>
  </si>
  <si>
    <t xml:space="preserve"> indigo blue</t>
  </si>
  <si>
    <t xml:space="preserve">Burberry logo-patch cotton wide-leg jeans </t>
  </si>
  <si>
    <t>VINE</t>
  </si>
  <si>
    <t xml:space="preserve">LIMESTONE </t>
  </si>
  <si>
    <t>EAN</t>
  </si>
  <si>
    <t>Category</t>
  </si>
  <si>
    <t>Total QTY</t>
  </si>
  <si>
    <t>WOMEN</t>
  </si>
  <si>
    <t>UNISEX</t>
  </si>
  <si>
    <t>TOTALS</t>
  </si>
  <si>
    <t>Total RRP STERLING</t>
  </si>
  <si>
    <t>Total RRP EURO</t>
  </si>
  <si>
    <t>Type</t>
  </si>
  <si>
    <t>Dress</t>
  </si>
  <si>
    <t>Topwear</t>
  </si>
  <si>
    <t>Trousers</t>
  </si>
  <si>
    <t>ALL TOTAL</t>
  </si>
  <si>
    <t>MENS CATEGORY</t>
  </si>
  <si>
    <t>TYPE</t>
  </si>
  <si>
    <t>WOMENS CATEGORY</t>
  </si>
  <si>
    <t>KIDS CATEGORY</t>
  </si>
  <si>
    <t>UNISEX CATEGORY</t>
  </si>
  <si>
    <t>BATHROBE</t>
  </si>
  <si>
    <t>BLAZER</t>
  </si>
  <si>
    <t>JACKET</t>
  </si>
  <si>
    <t>JUMPER</t>
  </si>
  <si>
    <t>SHIRT</t>
  </si>
  <si>
    <t>SHORTS</t>
  </si>
  <si>
    <t>TOPWEAR</t>
  </si>
  <si>
    <t>TROUSERS</t>
  </si>
  <si>
    <t>SCARF</t>
  </si>
  <si>
    <t>BLAZER *</t>
  </si>
  <si>
    <t>BODYSUIT *</t>
  </si>
  <si>
    <t>DRESS*</t>
  </si>
  <si>
    <t>JACKET*</t>
  </si>
  <si>
    <t>SCARF*</t>
  </si>
  <si>
    <t>SHIRT*</t>
  </si>
  <si>
    <t>SHORTS*</t>
  </si>
  <si>
    <t>SKIRT*</t>
  </si>
  <si>
    <t>TOPWEAR*</t>
  </si>
  <si>
    <t>TROUSERS*</t>
  </si>
  <si>
    <t>BABY VEST*</t>
  </si>
  <si>
    <t>JUMPER*</t>
  </si>
  <si>
    <t>CHARCOAL</t>
  </si>
  <si>
    <t>CLASSIC BLUE</t>
  </si>
  <si>
    <t>DRESS</t>
  </si>
  <si>
    <t>BLACK DRESS</t>
  </si>
  <si>
    <t>BLUE JEANS</t>
  </si>
  <si>
    <t>BLACK CHK DRESS</t>
  </si>
  <si>
    <t>BLACK IP CHK</t>
  </si>
  <si>
    <t>PALE BLUE</t>
  </si>
  <si>
    <t>CHK COTTON</t>
  </si>
  <si>
    <t>PILLAR TROUSERS</t>
  </si>
  <si>
    <t>COTTON CAMEO DRESS</t>
  </si>
  <si>
    <t>RIPPLE</t>
  </si>
  <si>
    <t>RIPPLE DRESS</t>
  </si>
  <si>
    <t>SKIRT</t>
  </si>
  <si>
    <t>SHERBERT</t>
  </si>
  <si>
    <t>INK BLUE</t>
  </si>
  <si>
    <t>JUMPSUIT</t>
  </si>
  <si>
    <t>SILVER GREEN</t>
  </si>
  <si>
    <t>SHIRT/BLOUSE</t>
  </si>
  <si>
    <t>DANDILION TOP</t>
  </si>
  <si>
    <t>MONOCROME IP</t>
  </si>
  <si>
    <t>WHITE IP PATT</t>
  </si>
  <si>
    <t>BLUE FISH TAIL</t>
  </si>
  <si>
    <t>BLACK TROUSERS</t>
  </si>
  <si>
    <t>PALE TULIP YELLOW</t>
  </si>
  <si>
    <t>YELLOW/WHITE SKIRT</t>
  </si>
  <si>
    <t>BLK/WH DRESS</t>
  </si>
  <si>
    <t>MONOCROME</t>
  </si>
  <si>
    <t>LONG MONOCROME SKIRT</t>
  </si>
  <si>
    <t>CREAM</t>
  </si>
  <si>
    <t>BLUE DUNGAREES</t>
  </si>
  <si>
    <t>BLACK BLOUSE</t>
  </si>
  <si>
    <t>GEM SKIRT</t>
  </si>
  <si>
    <t>OPTIC WHITE DRESS</t>
  </si>
  <si>
    <t>ROYAL IP PATTERN</t>
  </si>
  <si>
    <t>ROYAL DRESS</t>
  </si>
  <si>
    <t>BLUE / WHITE STRIPE</t>
  </si>
  <si>
    <t>BLUE/WHITE STRIPE DRESS</t>
  </si>
  <si>
    <t>PALE BISCUIT</t>
  </si>
  <si>
    <t>BISCUIT DRESS</t>
  </si>
  <si>
    <t>SHERBERT JUMPER</t>
  </si>
  <si>
    <t>PEAR DRESS</t>
  </si>
  <si>
    <t>BRIGHT RED</t>
  </si>
  <si>
    <t>BRIGHT RED TROUSERS</t>
  </si>
  <si>
    <t>BLUE KNEE OPEN SKIRT</t>
  </si>
  <si>
    <t>BLACK IP PATT</t>
  </si>
  <si>
    <t>BLACK IP TROUSERS</t>
  </si>
  <si>
    <t>PEAR IP PATTERN</t>
  </si>
  <si>
    <t>OPTIC WHITE</t>
  </si>
  <si>
    <t>BLACK SKIRT</t>
  </si>
  <si>
    <t>VINE DRESS</t>
  </si>
  <si>
    <t>CLOUD GREY</t>
  </si>
  <si>
    <t>GREY SKIRT</t>
  </si>
  <si>
    <t>PALE PIMK</t>
  </si>
  <si>
    <t>PINK SHORTS</t>
  </si>
  <si>
    <t>KNITTED BLACK DRESS</t>
  </si>
  <si>
    <t>SLEEVLESS DRESS</t>
  </si>
  <si>
    <t>FAWN SKIRTS</t>
  </si>
  <si>
    <t>SEAQUIN BLACK DRESS</t>
  </si>
  <si>
    <t>PALE CANDY</t>
  </si>
  <si>
    <t>CANDY TROUSERS</t>
  </si>
  <si>
    <t>B ORNAGE DRESS</t>
  </si>
  <si>
    <t>IVORY BLUSH</t>
  </si>
  <si>
    <t>IVORY BLUSH DRESS</t>
  </si>
  <si>
    <t>BRIGHT STRAW</t>
  </si>
  <si>
    <t>BRIGHT STRAW DRESS</t>
  </si>
  <si>
    <t>CHARCOAL DRESS</t>
  </si>
  <si>
    <t>Men</t>
  </si>
  <si>
    <t>PHOTO</t>
  </si>
  <si>
    <t>LONG BERRY COAT</t>
  </si>
  <si>
    <t>BERRY</t>
  </si>
  <si>
    <t>XS</t>
  </si>
  <si>
    <t>S</t>
  </si>
  <si>
    <t>M</t>
  </si>
  <si>
    <t>L</t>
  </si>
  <si>
    <t>XL</t>
  </si>
  <si>
    <t>XXL</t>
  </si>
  <si>
    <t>XXS</t>
  </si>
  <si>
    <t>08</t>
  </si>
  <si>
    <t>06</t>
  </si>
  <si>
    <t>04</t>
  </si>
  <si>
    <t>02</t>
  </si>
  <si>
    <t xml:space="preserve"> </t>
  </si>
  <si>
    <t>Briefs</t>
  </si>
  <si>
    <t>Underwear</t>
  </si>
  <si>
    <t>DANDELION YLLW IPPAT</t>
  </si>
  <si>
    <t>CITRUS ORANGE</t>
  </si>
  <si>
    <t>MID BLUE JEANS</t>
  </si>
  <si>
    <t>MID BLUE</t>
  </si>
  <si>
    <t>Gender</t>
  </si>
  <si>
    <t>QTY</t>
  </si>
  <si>
    <t>RRP VALUE</t>
  </si>
  <si>
    <t>RRP EUR</t>
  </si>
  <si>
    <t>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</si>
</sst>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[$£-809]* #,##0.00_-;\-[$£-809]* #,##0.00_-;_-[$£-809]* &quot;-&quot;??_-;_-@_-"/>
    <numFmt numFmtId="166" formatCode="_([$€-2]\ * #,##0.00_);_([$€-2]\ * \(#,##0.00\);_([$€-2]\ 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22222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color rgb="FF191919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Aptos Narrow"/>
      <family val="2"/>
    </font>
    <font>
      <b/>
      <sz val="16"/>
      <color theme="0"/>
      <name val="Calibri (Corpo)_x0000_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rgb="FFFFC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165" fontId="0" fillId="3" borderId="0" xfId="0" applyNumberFormat="1" applyFill="1"/>
    <xf numFmtId="0" fontId="0" fillId="4" borderId="0" xfId="0" applyFill="1" applyAlignment="1">
      <alignment horizontal="center"/>
    </xf>
    <xf numFmtId="165" fontId="0" fillId="4" borderId="0" xfId="0" applyNumberFormat="1" applyFill="1"/>
    <xf numFmtId="0" fontId="6" fillId="0" borderId="3" xfId="1" applyFont="1" applyBorder="1" applyAlignment="1">
      <alignment vertical="center" wrapText="1"/>
    </xf>
    <xf numFmtId="0" fontId="0" fillId="5" borderId="1" xfId="0" applyFill="1" applyBorder="1"/>
    <xf numFmtId="0" fontId="2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1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2" fillId="5" borderId="2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6" borderId="0" xfId="1" applyFont="1" applyFill="1" applyAlignment="1">
      <alignment horizontal="center" vertical="center" wrapText="1"/>
    </xf>
    <xf numFmtId="0" fontId="12" fillId="6" borderId="2" xfId="1" quotePrefix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3" fontId="2" fillId="0" borderId="0" xfId="3" applyNumberFormat="1" applyFont="1" applyAlignment="1">
      <alignment horizontal="center" vertical="center" wrapText="1"/>
    </xf>
    <xf numFmtId="3" fontId="12" fillId="6" borderId="2" xfId="1" applyNumberFormat="1" applyFont="1" applyFill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5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4" fontId="2" fillId="0" borderId="0" xfId="4" applyFont="1" applyAlignment="1">
      <alignment horizontal="center" vertical="center" wrapText="1"/>
    </xf>
    <xf numFmtId="164" fontId="12" fillId="6" borderId="2" xfId="4" applyFont="1" applyFill="1" applyBorder="1" applyAlignment="1">
      <alignment horizontal="center" vertical="center" wrapText="1"/>
    </xf>
    <xf numFmtId="164" fontId="2" fillId="5" borderId="1" xfId="4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5">
    <cellStyle name="Comma" xfId="4" builtinId="3"/>
    <cellStyle name="Currency" xfId="3" builtinId="4"/>
    <cellStyle name="Monétaire 2" xfId="2"/>
    <cellStyle name="Normal" xfId="0" builtinId="0"/>
    <cellStyle name="Normal 3" xfId="1"/>
  </cellStyles>
  <dxfs count="10"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  <dxf>
      <numFmt numFmtId="166" formatCode="_([$€-2]\ * #,##0.00_);_([$€-2]\ * \(#,##0.00\);_([$€-2]\ * &quot;-&quot;??_);_(@_)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3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76201</xdr:rowOff>
    </xdr:from>
    <xdr:ext cx="1753079" cy="15748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2633F84-DB20-9746-97F5-BB74F02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76201"/>
          <a:ext cx="1753079" cy="1574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737850</xdr:colOff>
      <xdr:row>3</xdr:row>
      <xdr:rowOff>295853</xdr:rowOff>
    </xdr:from>
    <xdr:to>
      <xdr:col>0</xdr:col>
      <xdr:colOff>1728450</xdr:colOff>
      <xdr:row>3</xdr:row>
      <xdr:rowOff>1565852</xdr:rowOff>
    </xdr:to>
    <xdr:pic>
      <xdr:nvPicPr>
        <xdr:cNvPr id="177" name="Image 176" descr="W) 버버리 로즈 왁스드 코튼 카 코트 바인 | Burberry | KREAM">
          <a:extLst>
            <a:ext uri="{FF2B5EF4-FFF2-40B4-BE49-F238E27FC236}">
              <a16:creationId xmlns:a16="http://schemas.microsoft.com/office/drawing/2014/main" xmlns="" id="{D33FA3DD-33B2-EB88-A40A-33CB04AED0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7850" y="8002444"/>
          <a:ext cx="990600" cy="126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1291166</xdr:colOff>
      <xdr:row>41</xdr:row>
      <xdr:rowOff>59266</xdr:rowOff>
    </xdr:from>
    <xdr:to>
      <xdr:col>0</xdr:col>
      <xdr:colOff>2053167</xdr:colOff>
      <xdr:row>41</xdr:row>
      <xdr:rowOff>1706032</xdr:rowOff>
    </xdr:to>
    <xdr:pic>
      <xdr:nvPicPr>
        <xdr:cNvPr id="198" name="Image 197" descr="버버리(Burberry) | 버버리 미디 원피스 8088875 A1189 Black | 트렌비">
          <a:extLst>
            <a:ext uri="{FF2B5EF4-FFF2-40B4-BE49-F238E27FC236}">
              <a16:creationId xmlns:a16="http://schemas.microsoft.com/office/drawing/2014/main" xmlns="" id="{00BC043F-69F2-A87F-C33B-4E75DADC0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91166" y="164825891"/>
          <a:ext cx="762001" cy="1646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903815</xdr:colOff>
      <xdr:row>32</xdr:row>
      <xdr:rowOff>146049</xdr:rowOff>
    </xdr:from>
    <xdr:to>
      <xdr:col>0</xdr:col>
      <xdr:colOff>2070986</xdr:colOff>
      <xdr:row>32</xdr:row>
      <xdr:rowOff>1860549</xdr:rowOff>
    </xdr:to>
    <xdr:pic>
      <xdr:nvPicPr>
        <xdr:cNvPr id="200" name="Image 199" descr="Burberry Reconstructed Lace Panel T-Shirt Dress, Brand Size 12 (US Size 10)  8067499 - Clothing - Jomashop">
          <a:extLst>
            <a:ext uri="{FF2B5EF4-FFF2-40B4-BE49-F238E27FC236}">
              <a16:creationId xmlns:a16="http://schemas.microsoft.com/office/drawing/2014/main" xmlns="" id="{AF360C58-8B15-CD86-8032-03B757D96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3815" y="69170549"/>
          <a:ext cx="1167171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696576</xdr:colOff>
      <xdr:row>25</xdr:row>
      <xdr:rowOff>142010</xdr:rowOff>
    </xdr:from>
    <xdr:to>
      <xdr:col>0</xdr:col>
      <xdr:colOff>1911543</xdr:colOff>
      <xdr:row>25</xdr:row>
      <xdr:rowOff>1925462</xdr:rowOff>
    </xdr:to>
    <xdr:pic>
      <xdr:nvPicPr>
        <xdr:cNvPr id="201" name="Image 200" descr="Gilet Chalecos Burberry BURBERRY: Chaleco Hombre Beige Chaleco Burberry  8071366 En">
          <a:extLst>
            <a:ext uri="{FF2B5EF4-FFF2-40B4-BE49-F238E27FC236}">
              <a16:creationId xmlns:a16="http://schemas.microsoft.com/office/drawing/2014/main" xmlns="" id="{01A2D7AB-83A7-38C8-A6E7-89CD53803C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6576" y="51403828"/>
          <a:ext cx="1214967" cy="1783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33</xdr:row>
      <xdr:rowOff>97367</xdr:rowOff>
    </xdr:from>
    <xdr:to>
      <xdr:col>0</xdr:col>
      <xdr:colOff>2010834</xdr:colOff>
      <xdr:row>33</xdr:row>
      <xdr:rowOff>1834252</xdr:rowOff>
    </xdr:to>
    <xdr:pic>
      <xdr:nvPicPr>
        <xdr:cNvPr id="202" name="Image 201" descr="Doudoune réversible Burberry - Homme – myCompañero">
          <a:extLst>
            <a:ext uri="{FF2B5EF4-FFF2-40B4-BE49-F238E27FC236}">
              <a16:creationId xmlns:a16="http://schemas.microsoft.com/office/drawing/2014/main" xmlns="" id="{2937E4F5-33CB-C975-FFE2-F1E99D16CF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3400" y="117540617"/>
          <a:ext cx="1477434" cy="1736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1166284</xdr:colOff>
      <xdr:row>61</xdr:row>
      <xdr:rowOff>232834</xdr:rowOff>
    </xdr:from>
    <xdr:to>
      <xdr:col>0</xdr:col>
      <xdr:colOff>2463800</xdr:colOff>
      <xdr:row>61</xdr:row>
      <xdr:rowOff>1958975</xdr:rowOff>
    </xdr:to>
    <xdr:pic>
      <xdr:nvPicPr>
        <xdr:cNvPr id="215" name="Image 214" descr="Buy Burberry Shield Hardware Asymmetric Midi Dress - Green At 42% Off |  Editorialist">
          <a:extLst>
            <a:ext uri="{FF2B5EF4-FFF2-40B4-BE49-F238E27FC236}">
              <a16:creationId xmlns:a16="http://schemas.microsoft.com/office/drawing/2014/main" xmlns="" id="{37794645-5C14-F86F-A6B7-60E0AD3C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284" y="117403034"/>
          <a:ext cx="1297516" cy="1726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904009</xdr:colOff>
      <xdr:row>36</xdr:row>
      <xdr:rowOff>27710</xdr:rowOff>
    </xdr:from>
    <xdr:to>
      <xdr:col>0</xdr:col>
      <xdr:colOff>1653014</xdr:colOff>
      <xdr:row>36</xdr:row>
      <xdr:rowOff>1529773</xdr:rowOff>
    </xdr:to>
    <xdr:pic>
      <xdr:nvPicPr>
        <xdr:cNvPr id="226" name="Image 225" descr="Burberry Sleeveless Houndstooth Pattern Dress">
          <a:extLst>
            <a:ext uri="{FF2B5EF4-FFF2-40B4-BE49-F238E27FC236}">
              <a16:creationId xmlns:a16="http://schemas.microsoft.com/office/drawing/2014/main" xmlns="" id="{97145C9A-A0C4-4F55-8C04-A6749CB2A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4009" y="72792937"/>
          <a:ext cx="749005" cy="150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555625</xdr:colOff>
      <xdr:row>54</xdr:row>
      <xdr:rowOff>42333</xdr:rowOff>
    </xdr:from>
    <xdr:to>
      <xdr:col>0</xdr:col>
      <xdr:colOff>2127250</xdr:colOff>
      <xdr:row>54</xdr:row>
      <xdr:rowOff>1583266</xdr:rowOff>
    </xdr:to>
    <xdr:pic>
      <xdr:nvPicPr>
        <xdr:cNvPr id="12" name="Image 11" descr="Burberry Duck Print Kilt Silk Skirt, Brand Size 6 (US Size 4) 8077276 -  Clothing - Jomashop">
          <a:extLst>
            <a:ext uri="{FF2B5EF4-FFF2-40B4-BE49-F238E27FC236}">
              <a16:creationId xmlns:a16="http://schemas.microsoft.com/office/drawing/2014/main" xmlns="" id="{E2F18293-6E14-66AD-57B1-899B19D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98419708"/>
          <a:ext cx="1571625" cy="154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846667</xdr:colOff>
      <xdr:row>26</xdr:row>
      <xdr:rowOff>84667</xdr:rowOff>
    </xdr:from>
    <xdr:to>
      <xdr:col>0</xdr:col>
      <xdr:colOff>1656292</xdr:colOff>
      <xdr:row>26</xdr:row>
      <xdr:rowOff>1509927</xdr:rowOff>
    </xdr:to>
    <xdr:pic>
      <xdr:nvPicPr>
        <xdr:cNvPr id="16" name="Image 15" descr="버버리 로즈 프린트 트라우저 바인 | Burberry | KREAM">
          <a:extLst>
            <a:ext uri="{FF2B5EF4-FFF2-40B4-BE49-F238E27FC236}">
              <a16:creationId xmlns:a16="http://schemas.microsoft.com/office/drawing/2014/main" xmlns="" id="{5009EC78-2B40-F453-9C60-FB318CF074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6667" y="100303542"/>
          <a:ext cx="809625" cy="142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779318</xdr:colOff>
      <xdr:row>24</xdr:row>
      <xdr:rowOff>292003</xdr:rowOff>
    </xdr:from>
    <xdr:to>
      <xdr:col>0</xdr:col>
      <xdr:colOff>1488403</xdr:colOff>
      <xdr:row>24</xdr:row>
      <xdr:rowOff>1752434</xdr:rowOff>
    </xdr:to>
    <xdr:pic>
      <xdr:nvPicPr>
        <xdr:cNvPr id="25" name="Image 24" descr="Burberry Tailored Trouser in Monochrome | FWRD">
          <a:extLst>
            <a:ext uri="{FF2B5EF4-FFF2-40B4-BE49-F238E27FC236}">
              <a16:creationId xmlns:a16="http://schemas.microsoft.com/office/drawing/2014/main" xmlns="" id="{1F1B0288-BCC1-90C8-4CD4-06F116D156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9318" y="49475639"/>
          <a:ext cx="709085" cy="146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929217</xdr:colOff>
      <xdr:row>57</xdr:row>
      <xdr:rowOff>451909</xdr:rowOff>
    </xdr:from>
    <xdr:to>
      <xdr:col>0</xdr:col>
      <xdr:colOff>1701800</xdr:colOff>
      <xdr:row>57</xdr:row>
      <xdr:rowOff>1784839</xdr:rowOff>
    </xdr:to>
    <xdr:pic>
      <xdr:nvPicPr>
        <xdr:cNvPr id="32" name="Image 31" descr="Burberry Houndstooth Pattern Midi Dress, Size Small 8082552 - Clothing -  Jomashop">
          <a:extLst>
            <a:ext uri="{FF2B5EF4-FFF2-40B4-BE49-F238E27FC236}">
              <a16:creationId xmlns:a16="http://schemas.microsoft.com/office/drawing/2014/main" xmlns="" id="{ACA795F4-7FFF-DE62-B243-B8F4796A1D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9217" y="109976709"/>
          <a:ext cx="772583" cy="133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936625</xdr:colOff>
      <xdr:row>29</xdr:row>
      <xdr:rowOff>100541</xdr:rowOff>
    </xdr:from>
    <xdr:to>
      <xdr:col>0</xdr:col>
      <xdr:colOff>1714501</xdr:colOff>
      <xdr:row>29</xdr:row>
      <xdr:rowOff>1449916</xdr:rowOff>
    </xdr:to>
    <xdr:pic>
      <xdr:nvPicPr>
        <xdr:cNvPr id="47" name="Image 46" descr="Burberry Gathered-Detail Off-Shoulder Long Sleeve Midi Dress, Brand Size 12  (US Size 10) 8066273 - Clothing - Jomashop">
          <a:extLst>
            <a:ext uri="{FF2B5EF4-FFF2-40B4-BE49-F238E27FC236}">
              <a16:creationId xmlns:a16="http://schemas.microsoft.com/office/drawing/2014/main" xmlns="" id="{A203C002-41FD-DF3D-9115-A373AFE0ED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6625" y="65283291"/>
          <a:ext cx="777876" cy="134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883710</xdr:colOff>
      <xdr:row>34</xdr:row>
      <xdr:rowOff>47625</xdr:rowOff>
    </xdr:from>
    <xdr:to>
      <xdr:col>0</xdr:col>
      <xdr:colOff>1756834</xdr:colOff>
      <xdr:row>34</xdr:row>
      <xdr:rowOff>1482724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249BB25C-E6D5-CDC9-95EA-41241D7D1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3710" y="145732500"/>
          <a:ext cx="873124" cy="1435099"/>
        </a:xfrm>
        <a:prstGeom prst="rect">
          <a:avLst/>
        </a:prstGeom>
      </xdr:spPr>
    </xdr:pic>
    <xdr:clientData/>
  </xdr:twoCellAnchor>
  <xdr:twoCellAnchor>
    <xdr:from>
      <xdr:col>0</xdr:col>
      <xdr:colOff>512811</xdr:colOff>
      <xdr:row>16</xdr:row>
      <xdr:rowOff>87074</xdr:rowOff>
    </xdr:from>
    <xdr:to>
      <xdr:col>0</xdr:col>
      <xdr:colOff>1651409</xdr:colOff>
      <xdr:row>16</xdr:row>
      <xdr:rowOff>1606840</xdr:rowOff>
    </xdr:to>
    <xdr:pic>
      <xdr:nvPicPr>
        <xdr:cNvPr id="65" name="Image 64" descr="Burberry logo-patch Cotton wide-leg Jeans | Blue | FARFETCH IN">
          <a:extLst>
            <a:ext uri="{FF2B5EF4-FFF2-40B4-BE49-F238E27FC236}">
              <a16:creationId xmlns:a16="http://schemas.microsoft.com/office/drawing/2014/main" xmlns="" id="{983A0831-040F-40CE-D0CB-D99E3A878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11" y="33453438"/>
          <a:ext cx="1138598" cy="1519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647700</xdr:colOff>
      <xdr:row>6</xdr:row>
      <xdr:rowOff>38100</xdr:rowOff>
    </xdr:from>
    <xdr:to>
      <xdr:col>0</xdr:col>
      <xdr:colOff>1962150</xdr:colOff>
      <xdr:row>6</xdr:row>
      <xdr:rowOff>1792959</xdr:rowOff>
    </xdr:to>
    <xdr:pic>
      <xdr:nvPicPr>
        <xdr:cNvPr id="452" name="Image 451" descr="Burberry high-waisted slim-fit Jeans | Blue | FARFETCH">
          <a:extLst>
            <a:ext uri="{FF2B5EF4-FFF2-40B4-BE49-F238E27FC236}">
              <a16:creationId xmlns:a16="http://schemas.microsoft.com/office/drawing/2014/main" xmlns="" id="{56EADAE3-B4B9-6251-59C6-9B586C66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7062350"/>
          <a:ext cx="1314450" cy="175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546100</xdr:colOff>
      <xdr:row>26</xdr:row>
      <xdr:rowOff>1676400</xdr:rowOff>
    </xdr:from>
    <xdr:to>
      <xdr:col>0</xdr:col>
      <xdr:colOff>1727200</xdr:colOff>
      <xdr:row>27</xdr:row>
      <xdr:rowOff>1830163</xdr:rowOff>
    </xdr:to>
    <xdr:pic>
      <xdr:nvPicPr>
        <xdr:cNvPr id="2062" name="Image 2061" descr="Burberry Aran long-sleeve Knitted Dress | Black | FARFETCH UK">
          <a:extLst>
            <a:ext uri="{FF2B5EF4-FFF2-40B4-BE49-F238E27FC236}">
              <a16:creationId xmlns:a16="http://schemas.microsoft.com/office/drawing/2014/main" xmlns="" id="{1DFE445F-4F29-1AED-4853-AB4529BBF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6100" y="55143400"/>
          <a:ext cx="1181100" cy="216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343006</xdr:colOff>
      <xdr:row>15</xdr:row>
      <xdr:rowOff>66964</xdr:rowOff>
    </xdr:from>
    <xdr:to>
      <xdr:col>0</xdr:col>
      <xdr:colOff>1941368</xdr:colOff>
      <xdr:row>16</xdr:row>
      <xdr:rowOff>18857</xdr:rowOff>
    </xdr:to>
    <xdr:pic>
      <xdr:nvPicPr>
        <xdr:cNvPr id="2071" name="Image 2070" descr="Burberry Maglione a quadri Giallo Donna | 8080881 | thebs.com">
          <a:extLst>
            <a:ext uri="{FF2B5EF4-FFF2-40B4-BE49-F238E27FC236}">
              <a16:creationId xmlns:a16="http://schemas.microsoft.com/office/drawing/2014/main" xmlns="" id="{475D6064-87BD-5C64-8637-E63D6096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006" y="31586055"/>
          <a:ext cx="1598362" cy="1799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56</xdr:row>
      <xdr:rowOff>76201</xdr:rowOff>
    </xdr:from>
    <xdr:to>
      <xdr:col>0</xdr:col>
      <xdr:colOff>1800225</xdr:colOff>
      <xdr:row>57</xdr:row>
      <xdr:rowOff>262890</xdr:rowOff>
    </xdr:to>
    <xdr:pic>
      <xdr:nvPicPr>
        <xdr:cNvPr id="2098" name="Image 2097" descr="Burberry Ladies Vine Aran Long-Sleeve Knitted Dress, Size Medium 8084712 -  Clothing - Jomashop">
          <a:extLst>
            <a:ext uri="{FF2B5EF4-FFF2-40B4-BE49-F238E27FC236}">
              <a16:creationId xmlns:a16="http://schemas.microsoft.com/office/drawing/2014/main" xmlns="" id="{CD5BCBE4-C11F-C125-A538-18083684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3400" y="155540076"/>
          <a:ext cx="1266825" cy="2028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723900</xdr:colOff>
      <xdr:row>8</xdr:row>
      <xdr:rowOff>57150</xdr:rowOff>
    </xdr:from>
    <xdr:to>
      <xdr:col>0</xdr:col>
      <xdr:colOff>1828800</xdr:colOff>
      <xdr:row>8</xdr:row>
      <xdr:rowOff>1781271</xdr:rowOff>
    </xdr:to>
    <xdr:pic>
      <xdr:nvPicPr>
        <xdr:cNvPr id="233" name="Image 232" descr="Burberry Checked Silk Skirt, Size Medium 8088868 - Clothing - Jomashop">
          <a:extLst>
            <a:ext uri="{FF2B5EF4-FFF2-40B4-BE49-F238E27FC236}">
              <a16:creationId xmlns:a16="http://schemas.microsoft.com/office/drawing/2014/main" xmlns="" id="{B8B65884-E853-1F0E-3F27-F3A836679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3900" y="163029900"/>
          <a:ext cx="1104900" cy="1724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685800</xdr:colOff>
      <xdr:row>5</xdr:row>
      <xdr:rowOff>38100</xdr:rowOff>
    </xdr:from>
    <xdr:to>
      <xdr:col>0</xdr:col>
      <xdr:colOff>1924049</xdr:colOff>
      <xdr:row>5</xdr:row>
      <xdr:rowOff>1820754</xdr:rowOff>
    </xdr:to>
    <xdr:pic>
      <xdr:nvPicPr>
        <xdr:cNvPr id="2105" name="Image 2104" descr="Check Cotton Dress in Sand beige | Burberry® Official">
          <a:extLst>
            <a:ext uri="{FF2B5EF4-FFF2-40B4-BE49-F238E27FC236}">
              <a16:creationId xmlns:a16="http://schemas.microsoft.com/office/drawing/2014/main" xmlns="" id="{BCC7FDC4-4B79-A3AB-77CE-1F9111383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5800" y="125498225"/>
          <a:ext cx="1238249" cy="1782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819150</xdr:colOff>
      <xdr:row>10</xdr:row>
      <xdr:rowOff>19050</xdr:rowOff>
    </xdr:from>
    <xdr:to>
      <xdr:col>0</xdr:col>
      <xdr:colOff>2009775</xdr:colOff>
      <xdr:row>10</xdr:row>
      <xdr:rowOff>1827095</xdr:rowOff>
    </xdr:to>
    <xdr:pic>
      <xdr:nvPicPr>
        <xdr:cNvPr id="2108" name="Image 2107" descr="Burberry All Over Rose Print Wool Jogging Pants, Size XX-Large 8082740 -  Clothing - Jomashop">
          <a:extLst>
            <a:ext uri="{FF2B5EF4-FFF2-40B4-BE49-F238E27FC236}">
              <a16:creationId xmlns:a16="http://schemas.microsoft.com/office/drawing/2014/main" xmlns="" id="{B279E33D-78D2-4438-3DE3-B023611E1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9150" y="133416675"/>
          <a:ext cx="1190625" cy="1808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704851</xdr:colOff>
      <xdr:row>4</xdr:row>
      <xdr:rowOff>38099</xdr:rowOff>
    </xdr:from>
    <xdr:to>
      <xdr:col>0</xdr:col>
      <xdr:colOff>1714501</xdr:colOff>
      <xdr:row>5</xdr:row>
      <xdr:rowOff>228995</xdr:rowOff>
    </xdr:to>
    <xdr:pic>
      <xdr:nvPicPr>
        <xdr:cNvPr id="2110" name="Image 2109" descr="Burberry Ladies Black Cutout Zip-Detail Skinny Jeans, Brand Size 6 (US Size  4) 4567686 - Clothing - Jomashop">
          <a:extLst>
            <a:ext uri="{FF2B5EF4-FFF2-40B4-BE49-F238E27FC236}">
              <a16:creationId xmlns:a16="http://schemas.microsoft.com/office/drawing/2014/main" xmlns="" id="{41950AB2-592A-5BF3-7B52-F130F3EF7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4851" y="11102974"/>
          <a:ext cx="1009650" cy="1683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723900</xdr:colOff>
      <xdr:row>28</xdr:row>
      <xdr:rowOff>57150</xdr:rowOff>
    </xdr:from>
    <xdr:to>
      <xdr:col>0</xdr:col>
      <xdr:colOff>2009775</xdr:colOff>
      <xdr:row>28</xdr:row>
      <xdr:rowOff>1743997</xdr:rowOff>
    </xdr:to>
    <xdr:pic>
      <xdr:nvPicPr>
        <xdr:cNvPr id="2122" name="Image 2121" descr="Burberry Pale Biscuit Nova Mesh And Stretch Jersey Corset Dress, Brand Size  2 (US Size 0) 8043039 - Clothing - Jomashop">
          <a:extLst>
            <a:ext uri="{FF2B5EF4-FFF2-40B4-BE49-F238E27FC236}">
              <a16:creationId xmlns:a16="http://schemas.microsoft.com/office/drawing/2014/main" xmlns="" id="{F12F67CB-E744-06D7-BE3D-EA2BB1642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3900" y="32918400"/>
          <a:ext cx="1285875" cy="1686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647700</xdr:colOff>
      <xdr:row>12</xdr:row>
      <xdr:rowOff>95251</xdr:rowOff>
    </xdr:from>
    <xdr:to>
      <xdr:col>0</xdr:col>
      <xdr:colOff>1828800</xdr:colOff>
      <xdr:row>13</xdr:row>
      <xdr:rowOff>95251</xdr:rowOff>
    </xdr:to>
    <xdr:pic>
      <xdr:nvPicPr>
        <xdr:cNvPr id="2138" name="Image 2137" descr="Burberry Ladies Bright Orange Ip Geometric Print Dress, Brand Size 6 (US  Size 4) 8046787 5045626816548 - Clothing - Jomashop">
          <a:extLst>
            <a:ext uri="{FF2B5EF4-FFF2-40B4-BE49-F238E27FC236}">
              <a16:creationId xmlns:a16="http://schemas.microsoft.com/office/drawing/2014/main" xmlns="" id="{9D7697AD-1713-37C7-75BF-FEFE80D77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7700" y="40576501"/>
          <a:ext cx="1181100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490682</xdr:colOff>
      <xdr:row>17</xdr:row>
      <xdr:rowOff>202048</xdr:rowOff>
    </xdr:from>
    <xdr:to>
      <xdr:col>0</xdr:col>
      <xdr:colOff>2107045</xdr:colOff>
      <xdr:row>17</xdr:row>
      <xdr:rowOff>1800340</xdr:rowOff>
    </xdr:to>
    <xdr:pic>
      <xdr:nvPicPr>
        <xdr:cNvPr id="2148" name="Image 2147" descr="Burberry Soft Fawn Thea Silk Crepe De Chine Midi Skirt, Brand Size 4 (US  Size 2) 8055024 - Clothing - Jomashop">
          <a:extLst>
            <a:ext uri="{FF2B5EF4-FFF2-40B4-BE49-F238E27FC236}">
              <a16:creationId xmlns:a16="http://schemas.microsoft.com/office/drawing/2014/main" xmlns="" id="{E8132305-EF9E-A3B7-0194-1F3A9C31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82" y="35560003"/>
          <a:ext cx="1616363" cy="1598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22</xdr:row>
      <xdr:rowOff>1981200</xdr:rowOff>
    </xdr:from>
    <xdr:to>
      <xdr:col>0</xdr:col>
      <xdr:colOff>2292350</xdr:colOff>
      <xdr:row>23</xdr:row>
      <xdr:rowOff>1861965</xdr:rowOff>
    </xdr:to>
    <xdr:pic>
      <xdr:nvPicPr>
        <xdr:cNvPr id="2158" name="Image 2157" descr="Burberry Ladies Black Ip Pattern Amelia Graphic Pants, Brand Size 6 (US  Size 4) 8042245 - Clothing - Jomashop">
          <a:extLst>
            <a:ext uri="{FF2B5EF4-FFF2-40B4-BE49-F238E27FC236}">
              <a16:creationId xmlns:a16="http://schemas.microsoft.com/office/drawing/2014/main" xmlns="" id="{EAB36FEA-4F79-DA35-F244-AF6EED0D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47181655"/>
          <a:ext cx="1885950" cy="1872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304801</xdr:colOff>
      <xdr:row>2</xdr:row>
      <xdr:rowOff>38101</xdr:rowOff>
    </xdr:from>
    <xdr:to>
      <xdr:col>0</xdr:col>
      <xdr:colOff>2114551</xdr:colOff>
      <xdr:row>2</xdr:row>
      <xdr:rowOff>1854200</xdr:rowOff>
    </xdr:to>
    <xdr:pic>
      <xdr:nvPicPr>
        <xdr:cNvPr id="2161" name="Image 2160" descr="Burberry Men's Bright Red Enton Track Pants, Size XX-Large 8020696 -  Clothing - Jomashop">
          <a:extLst>
            <a:ext uri="{FF2B5EF4-FFF2-40B4-BE49-F238E27FC236}">
              <a16:creationId xmlns:a16="http://schemas.microsoft.com/office/drawing/2014/main" xmlns="" id="{74756D1A-3647-67D7-CFBA-3F066327C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7041476"/>
          <a:ext cx="1809750" cy="181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628650</xdr:colOff>
      <xdr:row>37</xdr:row>
      <xdr:rowOff>19050</xdr:rowOff>
    </xdr:from>
    <xdr:to>
      <xdr:col>0</xdr:col>
      <xdr:colOff>1975485</xdr:colOff>
      <xdr:row>37</xdr:row>
      <xdr:rowOff>1916802</xdr:rowOff>
    </xdr:to>
    <xdr:pic>
      <xdr:nvPicPr>
        <xdr:cNvPr id="2162" name="Image 2161" descr="Burberry Ladies Marina Cut-Out Detail Black Leather Skirt, Brand Size 4 (US  Size 2) 8042549 - Clothing - Jomashop">
          <a:extLst>
            <a:ext uri="{FF2B5EF4-FFF2-40B4-BE49-F238E27FC236}">
              <a16:creationId xmlns:a16="http://schemas.microsoft.com/office/drawing/2014/main" xmlns="" id="{2EC8A888-27D3-E16B-ABBF-C27A916FD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8650" y="30848300"/>
          <a:ext cx="1346835" cy="1897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4</xdr:row>
      <xdr:rowOff>0</xdr:rowOff>
    </xdr:from>
    <xdr:to>
      <xdr:col>0</xdr:col>
      <xdr:colOff>2143125</xdr:colOff>
      <xdr:row>4</xdr:row>
      <xdr:rowOff>1793393</xdr:rowOff>
    </xdr:to>
    <xdr:pic>
      <xdr:nvPicPr>
        <xdr:cNvPr id="2170" name="Image 2169" descr="Burberry High-Waist Denim Cotton Shorts, Brand Size 4 (US Size 2) 8073392 -  Clothing - Jomashop">
          <a:extLst>
            <a:ext uri="{FF2B5EF4-FFF2-40B4-BE49-F238E27FC236}">
              <a16:creationId xmlns:a16="http://schemas.microsoft.com/office/drawing/2014/main" xmlns="" id="{3D373747-0B3A-8E0D-9909-D6F7C35766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5300" y="84947125"/>
          <a:ext cx="1647825" cy="179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798946</xdr:colOff>
      <xdr:row>38</xdr:row>
      <xdr:rowOff>1822451</xdr:rowOff>
    </xdr:from>
    <xdr:to>
      <xdr:col>0</xdr:col>
      <xdr:colOff>1865746</xdr:colOff>
      <xdr:row>39</xdr:row>
      <xdr:rowOff>1983380</xdr:rowOff>
    </xdr:to>
    <xdr:pic>
      <xdr:nvPicPr>
        <xdr:cNvPr id="2187" name="Image 2186" descr="BURBERRY: double-breasted cotton suit - Black | Burberry dress 8071045  online at GIGLIO.COM">
          <a:extLst>
            <a:ext uri="{FF2B5EF4-FFF2-40B4-BE49-F238E27FC236}">
              <a16:creationId xmlns:a16="http://schemas.microsoft.com/office/drawing/2014/main" xmlns="" id="{7A1D3CC1-F543-11A9-03EF-93026477E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8946" y="78282224"/>
          <a:ext cx="1066800" cy="200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697923</xdr:colOff>
      <xdr:row>20</xdr:row>
      <xdr:rowOff>181264</xdr:rowOff>
    </xdr:from>
    <xdr:to>
      <xdr:col>0</xdr:col>
      <xdr:colOff>1917123</xdr:colOff>
      <xdr:row>20</xdr:row>
      <xdr:rowOff>1804725</xdr:rowOff>
    </xdr:to>
    <xdr:pic>
      <xdr:nvPicPr>
        <xdr:cNvPr id="2197" name="Image 2196" descr="Burberry B Silk Shirt | Green | FARFETCH GR">
          <a:extLst>
            <a:ext uri="{FF2B5EF4-FFF2-40B4-BE49-F238E27FC236}">
              <a16:creationId xmlns:a16="http://schemas.microsoft.com/office/drawing/2014/main" xmlns="" id="{729896E7-AC87-0F4B-ED11-C14BA3D5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23" y="41340809"/>
          <a:ext cx="1219200" cy="1623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1171575</xdr:colOff>
      <xdr:row>46</xdr:row>
      <xdr:rowOff>444501</xdr:rowOff>
    </xdr:from>
    <xdr:to>
      <xdr:col>0</xdr:col>
      <xdr:colOff>2466975</xdr:colOff>
      <xdr:row>46</xdr:row>
      <xdr:rowOff>2000251</xdr:rowOff>
    </xdr:to>
    <xdr:pic>
      <xdr:nvPicPr>
        <xdr:cNvPr id="2198" name="Image 2197" descr="BURBERRY: Robes femme - Noir | Robe Burberry 8083033 en ligne sur GIGLIO.COM">
          <a:extLst>
            <a:ext uri="{FF2B5EF4-FFF2-40B4-BE49-F238E27FC236}">
              <a16:creationId xmlns:a16="http://schemas.microsoft.com/office/drawing/2014/main" xmlns="" id="{B6328F86-FF25-6821-91B9-9B680A790C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71575" y="90122376"/>
          <a:ext cx="1295400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843974</xdr:colOff>
      <xdr:row>58</xdr:row>
      <xdr:rowOff>28863</xdr:rowOff>
    </xdr:from>
    <xdr:to>
      <xdr:col>0</xdr:col>
      <xdr:colOff>2337956</xdr:colOff>
      <xdr:row>58</xdr:row>
      <xdr:rowOff>1514418</xdr:rowOff>
    </xdr:to>
    <xdr:pic>
      <xdr:nvPicPr>
        <xdr:cNvPr id="2199" name="Image 2198" descr="Burberry Floral Motif Viscose Trousers, Brand Size 2 (US Size 0) 8068364 -  Clothing - Jomashop">
          <a:extLst>
            <a:ext uri="{FF2B5EF4-FFF2-40B4-BE49-F238E27FC236}">
              <a16:creationId xmlns:a16="http://schemas.microsoft.com/office/drawing/2014/main" xmlns="" id="{32AF8DFB-2040-0D3B-8A7C-85AEFE33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74" y="111182727"/>
          <a:ext cx="1493982" cy="1485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690418</xdr:colOff>
      <xdr:row>30</xdr:row>
      <xdr:rowOff>323272</xdr:rowOff>
    </xdr:from>
    <xdr:to>
      <xdr:col>0</xdr:col>
      <xdr:colOff>2081068</xdr:colOff>
      <xdr:row>30</xdr:row>
      <xdr:rowOff>1656772</xdr:rowOff>
    </xdr:to>
    <xdr:pic>
      <xdr:nvPicPr>
        <xdr:cNvPr id="2200" name="Image 2199" descr="버버리(BURBERRY) 디어 프린트 보우 실크 블라우스 8051560 B1677 | jentestore">
          <a:extLst>
            <a:ext uri="{FF2B5EF4-FFF2-40B4-BE49-F238E27FC236}">
              <a16:creationId xmlns:a16="http://schemas.microsoft.com/office/drawing/2014/main" xmlns="" id="{B9219D66-3329-DC06-625C-4973C2671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418" y="61802817"/>
          <a:ext cx="13906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647700</xdr:colOff>
      <xdr:row>47</xdr:row>
      <xdr:rowOff>95251</xdr:rowOff>
    </xdr:from>
    <xdr:to>
      <xdr:col>0</xdr:col>
      <xdr:colOff>1847850</xdr:colOff>
      <xdr:row>47</xdr:row>
      <xdr:rowOff>2043803</xdr:rowOff>
    </xdr:to>
    <xdr:pic>
      <xdr:nvPicPr>
        <xdr:cNvPr id="2224" name="Image 2223" descr="Burberry Long sleeve top - Dark Blue - Women | 8077742">
          <a:extLst>
            <a:ext uri="{FF2B5EF4-FFF2-40B4-BE49-F238E27FC236}">
              <a16:creationId xmlns:a16="http://schemas.microsoft.com/office/drawing/2014/main" xmlns="" id="{7807FB09-37CC-A5D2-9DFE-AA2301875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7700" y="111791751"/>
          <a:ext cx="1200150" cy="194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1168400</xdr:colOff>
      <xdr:row>48</xdr:row>
      <xdr:rowOff>50800</xdr:rowOff>
    </xdr:from>
    <xdr:to>
      <xdr:col>0</xdr:col>
      <xdr:colOff>2349500</xdr:colOff>
      <xdr:row>49</xdr:row>
      <xdr:rowOff>42943</xdr:rowOff>
    </xdr:to>
    <xdr:pic>
      <xdr:nvPicPr>
        <xdr:cNvPr id="42" name="Image 2225" descr="Burberry Wool Belted Coat, Brand Size 6 ( US Size 4 ) 8077358 - Clothing -  Jomashop">
          <a:extLst>
            <a:ext uri="{FF2B5EF4-FFF2-40B4-BE49-F238E27FC236}">
              <a16:creationId xmlns:a16="http://schemas.microsoft.com/office/drawing/2014/main" xmlns="" id="{24C5CC8F-7814-F54A-847F-FFC57A6A72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8400" y="96342200"/>
          <a:ext cx="1181100" cy="184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1154546</xdr:colOff>
      <xdr:row>58</xdr:row>
      <xdr:rowOff>1702954</xdr:rowOff>
    </xdr:from>
    <xdr:to>
      <xdr:col>0</xdr:col>
      <xdr:colOff>2135621</xdr:colOff>
      <xdr:row>59</xdr:row>
      <xdr:rowOff>1766454</xdr:rowOff>
    </xdr:to>
    <xdr:pic>
      <xdr:nvPicPr>
        <xdr:cNvPr id="46" name="Image 2153" descr="Burberry Rose Print Silk Dress, Brand Size 10 ( US Size 8 ) 8077294 -  Clothing - Jomashop">
          <a:extLst>
            <a:ext uri="{FF2B5EF4-FFF2-40B4-BE49-F238E27FC236}">
              <a16:creationId xmlns:a16="http://schemas.microsoft.com/office/drawing/2014/main" xmlns="" id="{BCE15A07-1404-8E46-B2DF-FC678B952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4546" y="112856818"/>
          <a:ext cx="98107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894773</xdr:colOff>
      <xdr:row>53</xdr:row>
      <xdr:rowOff>173182</xdr:rowOff>
    </xdr:from>
    <xdr:to>
      <xdr:col>0</xdr:col>
      <xdr:colOff>2558094</xdr:colOff>
      <xdr:row>53</xdr:row>
      <xdr:rowOff>1659081</xdr:rowOff>
    </xdr:to>
    <xdr:pic>
      <xdr:nvPicPr>
        <xdr:cNvPr id="49" name="Image 2095" descr="Jersey top Burberry Multicolour size S International in Polyester - 57150031">
          <a:extLst>
            <a:ext uri="{FF2B5EF4-FFF2-40B4-BE49-F238E27FC236}">
              <a16:creationId xmlns:a16="http://schemas.microsoft.com/office/drawing/2014/main" xmlns="" id="{2318E2CB-6FCA-2E49-A907-B6ED7357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73" y="101686591"/>
          <a:ext cx="1663321" cy="148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1212273</xdr:colOff>
      <xdr:row>59</xdr:row>
      <xdr:rowOff>1818409</xdr:rowOff>
    </xdr:from>
    <xdr:to>
      <xdr:col>0</xdr:col>
      <xdr:colOff>2183823</xdr:colOff>
      <xdr:row>60</xdr:row>
      <xdr:rowOff>1945409</xdr:rowOff>
    </xdr:to>
    <xdr:pic>
      <xdr:nvPicPr>
        <xdr:cNvPr id="50" name="Image 2112">
          <a:extLst>
            <a:ext uri="{FF2B5EF4-FFF2-40B4-BE49-F238E27FC236}">
              <a16:creationId xmlns:a16="http://schemas.microsoft.com/office/drawing/2014/main" xmlns="" id="{253A3F3B-606B-D84D-A3F9-BA3BE7F92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2273" y="114819545"/>
          <a:ext cx="9715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1067955</xdr:colOff>
      <xdr:row>45</xdr:row>
      <xdr:rowOff>173181</xdr:rowOff>
    </xdr:from>
    <xdr:to>
      <xdr:col>0</xdr:col>
      <xdr:colOff>2249055</xdr:colOff>
      <xdr:row>45</xdr:row>
      <xdr:rowOff>2014681</xdr:rowOff>
    </xdr:to>
    <xdr:pic>
      <xdr:nvPicPr>
        <xdr:cNvPr id="51" name="Image 2137" descr="Burberry Ladies Bright Orange Ip Geometric Print Dress, Brand Size 6 (US  Size 4) 8046787 5045626816548 - Clothing - Jomashop">
          <a:extLst>
            <a:ext uri="{FF2B5EF4-FFF2-40B4-BE49-F238E27FC236}">
              <a16:creationId xmlns:a16="http://schemas.microsoft.com/office/drawing/2014/main" xmlns="" id="{F20F0541-ABF0-2A44-9FAB-F223E0FD61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67955" y="90343181"/>
          <a:ext cx="1181100" cy="185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981364</xdr:colOff>
      <xdr:row>44</xdr:row>
      <xdr:rowOff>317500</xdr:rowOff>
    </xdr:from>
    <xdr:to>
      <xdr:col>0</xdr:col>
      <xdr:colOff>2221008</xdr:colOff>
      <xdr:row>44</xdr:row>
      <xdr:rowOff>2070101</xdr:rowOff>
    </xdr:to>
    <xdr:pic>
      <xdr:nvPicPr>
        <xdr:cNvPr id="52" name="Image 2150" descr="Burberry Ladies Cloud Grey Chantilly Lace And Wool Jersey Skirt, Brand Size  6 (US Size 4) 4564210 - Clothing - Jomashop">
          <a:extLst>
            <a:ext uri="{FF2B5EF4-FFF2-40B4-BE49-F238E27FC236}">
              <a16:creationId xmlns:a16="http://schemas.microsoft.com/office/drawing/2014/main" xmlns="" id="{CBF1EAB5-27D4-334B-B52B-84544DFE3B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1364" y="88149545"/>
          <a:ext cx="1239644" cy="1752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1067954</xdr:colOff>
      <xdr:row>43</xdr:row>
      <xdr:rowOff>28863</xdr:rowOff>
    </xdr:from>
    <xdr:to>
      <xdr:col>0</xdr:col>
      <xdr:colOff>2077603</xdr:colOff>
      <xdr:row>44</xdr:row>
      <xdr:rowOff>0</xdr:rowOff>
    </xdr:to>
    <xdr:pic>
      <xdr:nvPicPr>
        <xdr:cNvPr id="54" name="Image 2145" descr="Burberry Tape Detail Sequinned Mini Dress, Brand Size 4 (US Size 2) 8023751  - Clothing - Jomashop">
          <a:extLst>
            <a:ext uri="{FF2B5EF4-FFF2-40B4-BE49-F238E27FC236}">
              <a16:creationId xmlns:a16="http://schemas.microsoft.com/office/drawing/2014/main" xmlns="" id="{BEF9A83F-71D6-4446-B6D0-B3717E85F0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67954" y="86013636"/>
          <a:ext cx="1009649" cy="181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1010227</xdr:colOff>
      <xdr:row>42</xdr:row>
      <xdr:rowOff>28863</xdr:rowOff>
    </xdr:from>
    <xdr:to>
      <xdr:col>0</xdr:col>
      <xdr:colOff>1991591</xdr:colOff>
      <xdr:row>42</xdr:row>
      <xdr:rowOff>1822754</xdr:rowOff>
    </xdr:to>
    <xdr:pic>
      <xdr:nvPicPr>
        <xdr:cNvPr id="55" name="Image 2061" descr="Burberry Aran long-sleeve Knitted Dress | Black | FARFETCH UK">
          <a:extLst>
            <a:ext uri="{FF2B5EF4-FFF2-40B4-BE49-F238E27FC236}">
              <a16:creationId xmlns:a16="http://schemas.microsoft.com/office/drawing/2014/main" xmlns="" id="{0C50B0E3-F8F8-5C4A-B01E-FF7F0616CD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0227" y="84166363"/>
          <a:ext cx="981364" cy="1793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606136</xdr:colOff>
      <xdr:row>38</xdr:row>
      <xdr:rowOff>173182</xdr:rowOff>
    </xdr:from>
    <xdr:to>
      <xdr:col>0</xdr:col>
      <xdr:colOff>2164772</xdr:colOff>
      <xdr:row>38</xdr:row>
      <xdr:rowOff>1716386</xdr:rowOff>
    </xdr:to>
    <xdr:pic>
      <xdr:nvPicPr>
        <xdr:cNvPr id="56" name="Image 2131" descr="Burberry Ladies Mermaid Tail Print Mulberry Silk Trousers, Brand Size 4 (US  Size 2) 4567729 - Clothing - Jomashop">
          <a:extLst>
            <a:ext uri="{FF2B5EF4-FFF2-40B4-BE49-F238E27FC236}">
              <a16:creationId xmlns:a16="http://schemas.microsoft.com/office/drawing/2014/main" xmlns="" id="{074CF507-DF64-0C4E-9D2C-FAA247D5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76632955"/>
          <a:ext cx="1558636" cy="154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663863</xdr:colOff>
      <xdr:row>34</xdr:row>
      <xdr:rowOff>1818409</xdr:rowOff>
    </xdr:from>
    <xdr:to>
      <xdr:col>0</xdr:col>
      <xdr:colOff>1959263</xdr:colOff>
      <xdr:row>35</xdr:row>
      <xdr:rowOff>2008909</xdr:rowOff>
    </xdr:to>
    <xdr:pic>
      <xdr:nvPicPr>
        <xdr:cNvPr id="57" name="Image 2197" descr="BURBERRY: Robes femme - Noir | Robe Burberry 8083033 en ligne sur GIGLIO.COM">
          <a:extLst>
            <a:ext uri="{FF2B5EF4-FFF2-40B4-BE49-F238E27FC236}">
              <a16:creationId xmlns:a16="http://schemas.microsoft.com/office/drawing/2014/main" xmlns="" id="{A5867CF5-ACE6-964C-A2C3-C590A86604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3863" y="70687045"/>
          <a:ext cx="1295400" cy="20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519545</xdr:colOff>
      <xdr:row>31</xdr:row>
      <xdr:rowOff>28864</xdr:rowOff>
    </xdr:from>
    <xdr:to>
      <xdr:col>0</xdr:col>
      <xdr:colOff>2138795</xdr:colOff>
      <xdr:row>31</xdr:row>
      <xdr:rowOff>1803385</xdr:rowOff>
    </xdr:to>
    <xdr:pic>
      <xdr:nvPicPr>
        <xdr:cNvPr id="58" name="Image 2130" descr="Burberry Flag Intarsia Crepe Mini Skirt - 546x546">
          <a:extLst>
            <a:ext uri="{FF2B5EF4-FFF2-40B4-BE49-F238E27FC236}">
              <a16:creationId xmlns:a16="http://schemas.microsoft.com/office/drawing/2014/main" xmlns="" id="{9AF685F2-BB3F-AD4B-83B5-0BB50AA576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9545" y="63355682"/>
          <a:ext cx="1619250" cy="177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663864</xdr:colOff>
      <xdr:row>22</xdr:row>
      <xdr:rowOff>28863</xdr:rowOff>
    </xdr:from>
    <xdr:to>
      <xdr:col>0</xdr:col>
      <xdr:colOff>2092613</xdr:colOff>
      <xdr:row>22</xdr:row>
      <xdr:rowOff>1933863</xdr:rowOff>
    </xdr:to>
    <xdr:pic>
      <xdr:nvPicPr>
        <xdr:cNvPr id="59" name="Image 2194" descr="Burberry Chemise en soie imprimée - Blanc - Femme|8082986">
          <a:extLst>
            <a:ext uri="{FF2B5EF4-FFF2-40B4-BE49-F238E27FC236}">
              <a16:creationId xmlns:a16="http://schemas.microsoft.com/office/drawing/2014/main" xmlns="" id="{A129F2AC-E848-644F-917A-FE637984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64" y="45229318"/>
          <a:ext cx="1428749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1125682</xdr:colOff>
      <xdr:row>21</xdr:row>
      <xdr:rowOff>115454</xdr:rowOff>
    </xdr:from>
    <xdr:to>
      <xdr:col>0</xdr:col>
      <xdr:colOff>2020455</xdr:colOff>
      <xdr:row>21</xdr:row>
      <xdr:rowOff>1795502</xdr:rowOff>
    </xdr:to>
    <xdr:pic>
      <xdr:nvPicPr>
        <xdr:cNvPr id="60" name="Image 2073">
          <a:extLst>
            <a:ext uri="{FF2B5EF4-FFF2-40B4-BE49-F238E27FC236}">
              <a16:creationId xmlns:a16="http://schemas.microsoft.com/office/drawing/2014/main" xmlns="" id="{3B695488-A7F8-0D40-9AF7-678A1163C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5682" y="43468636"/>
          <a:ext cx="894773" cy="1680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606136</xdr:colOff>
      <xdr:row>19</xdr:row>
      <xdr:rowOff>230909</xdr:rowOff>
    </xdr:from>
    <xdr:to>
      <xdr:col>0</xdr:col>
      <xdr:colOff>1615786</xdr:colOff>
      <xdr:row>20</xdr:row>
      <xdr:rowOff>46760</xdr:rowOff>
    </xdr:to>
    <xdr:pic>
      <xdr:nvPicPr>
        <xdr:cNvPr id="61" name="Image 2109" descr="Burberry Ladies Black Cutout Zip-Detail Skinny Jeans, Brand Size 6 (US Size  4) 4567686 - Clothing - Jomashop">
          <a:extLst>
            <a:ext uri="{FF2B5EF4-FFF2-40B4-BE49-F238E27FC236}">
              <a16:creationId xmlns:a16="http://schemas.microsoft.com/office/drawing/2014/main" xmlns="" id="{1FCBF970-00E2-6048-B753-34FAF6889B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6136" y="39543182"/>
          <a:ext cx="1009650" cy="165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461818</xdr:colOff>
      <xdr:row>18</xdr:row>
      <xdr:rowOff>115455</xdr:rowOff>
    </xdr:from>
    <xdr:to>
      <xdr:col>0</xdr:col>
      <xdr:colOff>2090593</xdr:colOff>
      <xdr:row>18</xdr:row>
      <xdr:rowOff>1922163</xdr:rowOff>
    </xdr:to>
    <xdr:pic>
      <xdr:nvPicPr>
        <xdr:cNvPr id="62" name="Image 2213" descr="Burberry Ladies Stretch Jersey Crystal Floral Print Pedra Pencil Skirt,  Brand Size 2 (US Size 0) 8063529 5045700446340 - Clothing - Jomashop">
          <a:extLst>
            <a:ext uri="{FF2B5EF4-FFF2-40B4-BE49-F238E27FC236}">
              <a16:creationId xmlns:a16="http://schemas.microsoft.com/office/drawing/2014/main" xmlns="" id="{5F783606-398C-1E42-A150-7734555CF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1818" y="37493864"/>
          <a:ext cx="1628775" cy="180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577273</xdr:colOff>
      <xdr:row>14</xdr:row>
      <xdr:rowOff>57727</xdr:rowOff>
    </xdr:from>
    <xdr:to>
      <xdr:col>0</xdr:col>
      <xdr:colOff>1834574</xdr:colOff>
      <xdr:row>15</xdr:row>
      <xdr:rowOff>121227</xdr:rowOff>
    </xdr:to>
    <xdr:pic>
      <xdr:nvPicPr>
        <xdr:cNvPr id="63" name="Image 2101" descr="Check Trim Cotton T-shirt Dress in Black - Women | Burberry® Official">
          <a:extLst>
            <a:ext uri="{FF2B5EF4-FFF2-40B4-BE49-F238E27FC236}">
              <a16:creationId xmlns:a16="http://schemas.microsoft.com/office/drawing/2014/main" xmlns="" id="{2478B222-A8D9-D04F-B14D-0315C5F958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7273" y="29729545"/>
          <a:ext cx="1257301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519546</xdr:colOff>
      <xdr:row>13</xdr:row>
      <xdr:rowOff>28864</xdr:rowOff>
    </xdr:from>
    <xdr:to>
      <xdr:col>0</xdr:col>
      <xdr:colOff>1938771</xdr:colOff>
      <xdr:row>14</xdr:row>
      <xdr:rowOff>0</xdr:rowOff>
    </xdr:to>
    <xdr:pic>
      <xdr:nvPicPr>
        <xdr:cNvPr id="64" name="Image 2151" descr="Burberry Ladies Black Ruffle Tulle Detail Skirt, Brand Size 10 (US Size 8)  4568192 - Clothing - Jomashop">
          <a:extLst>
            <a:ext uri="{FF2B5EF4-FFF2-40B4-BE49-F238E27FC236}">
              <a16:creationId xmlns:a16="http://schemas.microsoft.com/office/drawing/2014/main" xmlns="" id="{D5DA98B4-16D6-9745-9C1F-A4DA006231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9546" y="27853409"/>
          <a:ext cx="1419225" cy="185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750455</xdr:colOff>
      <xdr:row>10</xdr:row>
      <xdr:rowOff>1962728</xdr:rowOff>
    </xdr:from>
    <xdr:to>
      <xdr:col>0</xdr:col>
      <xdr:colOff>1693430</xdr:colOff>
      <xdr:row>11</xdr:row>
      <xdr:rowOff>1721427</xdr:rowOff>
    </xdr:to>
    <xdr:pic>
      <xdr:nvPicPr>
        <xdr:cNvPr id="66" name="Image 2140" descr="Burberry Ladies Pale Candy Pink Straight-Leg Tailored Trousers, Brand Size  0 8047471 - Clothing - Jomashop">
          <a:extLst>
            <a:ext uri="{FF2B5EF4-FFF2-40B4-BE49-F238E27FC236}">
              <a16:creationId xmlns:a16="http://schemas.microsoft.com/office/drawing/2014/main" xmlns="" id="{362438AB-12C2-214E-A409-173B80868E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0455" y="24101137"/>
          <a:ext cx="942975" cy="175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548409</xdr:colOff>
      <xdr:row>9</xdr:row>
      <xdr:rowOff>144318</xdr:rowOff>
    </xdr:from>
    <xdr:to>
      <xdr:col>0</xdr:col>
      <xdr:colOff>1900960</xdr:colOff>
      <xdr:row>10</xdr:row>
      <xdr:rowOff>106218</xdr:rowOff>
    </xdr:to>
    <xdr:pic>
      <xdr:nvPicPr>
        <xdr:cNvPr id="67" name="Image 2126" descr="Burberry Cut-Out Detail Tailored Trousers, Brand Size 02 (US Size 0) 8046751  - Clothing - Jomashop">
          <a:extLst>
            <a:ext uri="{FF2B5EF4-FFF2-40B4-BE49-F238E27FC236}">
              <a16:creationId xmlns:a16="http://schemas.microsoft.com/office/drawing/2014/main" xmlns="" id="{88E1BE27-C5E5-1347-8A7D-72F3DE8ED9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8409" y="18443863"/>
          <a:ext cx="1352551" cy="193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635000</xdr:colOff>
      <xdr:row>7</xdr:row>
      <xdr:rowOff>57727</xdr:rowOff>
    </xdr:from>
    <xdr:to>
      <xdr:col>0</xdr:col>
      <xdr:colOff>1949450</xdr:colOff>
      <xdr:row>7</xdr:row>
      <xdr:rowOff>2089727</xdr:rowOff>
    </xdr:to>
    <xdr:pic>
      <xdr:nvPicPr>
        <xdr:cNvPr id="68" name="Image 2158" descr="Burberry Pale Blue Wool Canvas Step-through Pencil Skirt, Brand Size 10 (US  Size 8) 4563972 - Clothing - Jomashop">
          <a:extLst>
            <a:ext uri="{FF2B5EF4-FFF2-40B4-BE49-F238E27FC236}">
              <a16:creationId xmlns:a16="http://schemas.microsoft.com/office/drawing/2014/main" xmlns="" id="{18959027-F9AC-914C-B3EE-AF1716C08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000" y="14460682"/>
          <a:ext cx="1314450" cy="20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2314864</xdr:colOff>
      <xdr:row>2</xdr:row>
      <xdr:rowOff>31750</xdr:rowOff>
    </xdr:from>
    <xdr:to>
      <xdr:col>0</xdr:col>
      <xdr:colOff>3124488</xdr:colOff>
      <xdr:row>2</xdr:row>
      <xdr:rowOff>1503796</xdr:rowOff>
    </xdr:to>
    <xdr:pic>
      <xdr:nvPicPr>
        <xdr:cNvPr id="69" name="Image 2054" descr="Burberry Drawstring Hood Silk Dress - 546x546">
          <a:extLst>
            <a:ext uri="{FF2B5EF4-FFF2-40B4-BE49-F238E27FC236}">
              <a16:creationId xmlns:a16="http://schemas.microsoft.com/office/drawing/2014/main" xmlns="" id="{F6912B55-76B7-9E40-B102-87C97204B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14864" y="4413250"/>
          <a:ext cx="809624" cy="1472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692727</xdr:colOff>
      <xdr:row>54</xdr:row>
      <xdr:rowOff>1645228</xdr:rowOff>
    </xdr:from>
    <xdr:to>
      <xdr:col>0</xdr:col>
      <xdr:colOff>1730952</xdr:colOff>
      <xdr:row>56</xdr:row>
      <xdr:rowOff>178378</xdr:rowOff>
    </xdr:to>
    <xdr:pic>
      <xdr:nvPicPr>
        <xdr:cNvPr id="70" name="Image 2108" descr="Шелковое платье Burberry 8046737 221/9C6 купить по цене 52 980 ГРН | Helen  Marlen">
          <a:extLst>
            <a:ext uri="{FF2B5EF4-FFF2-40B4-BE49-F238E27FC236}">
              <a16:creationId xmlns:a16="http://schemas.microsoft.com/office/drawing/2014/main" xmlns="" id="{C68F05BE-C9E2-8F48-A554-537DC652AB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2727" y="105236819"/>
          <a:ext cx="1038225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837045</xdr:colOff>
      <xdr:row>39</xdr:row>
      <xdr:rowOff>2107046</xdr:rowOff>
    </xdr:from>
    <xdr:to>
      <xdr:col>0</xdr:col>
      <xdr:colOff>2049318</xdr:colOff>
      <xdr:row>40</xdr:row>
      <xdr:rowOff>1806103</xdr:rowOff>
    </xdr:to>
    <xdr:pic>
      <xdr:nvPicPr>
        <xdr:cNvPr id="71" name="Image 2224" descr="Knight Stamp Box Silk Shirt Dress in Ink - Women | Burberry® Official">
          <a:extLst>
            <a:ext uri="{FF2B5EF4-FFF2-40B4-BE49-F238E27FC236}">
              <a16:creationId xmlns:a16="http://schemas.microsoft.com/office/drawing/2014/main" xmlns="" id="{68BCA9C6-97B9-5C4F-9BDC-6230326413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045" y="80414091"/>
          <a:ext cx="1212273" cy="1826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698500</xdr:colOff>
      <xdr:row>49</xdr:row>
      <xdr:rowOff>254000</xdr:rowOff>
    </xdr:from>
    <xdr:to>
      <xdr:col>0</xdr:col>
      <xdr:colOff>3041650</xdr:colOff>
      <xdr:row>49</xdr:row>
      <xdr:rowOff>1574682</xdr:rowOff>
    </xdr:to>
    <xdr:pic>
      <xdr:nvPicPr>
        <xdr:cNvPr id="73" name="Image 2102" descr="Burberry Ladies Dandelion Polka Dot Print Mohair Wool Brief, Size Small  8062609 - Clothing - Jomashop">
          <a:extLst>
            <a:ext uri="{FF2B5EF4-FFF2-40B4-BE49-F238E27FC236}">
              <a16:creationId xmlns:a16="http://schemas.microsoft.com/office/drawing/2014/main" xmlns="" id="{703C96FA-A24F-AF46-93AE-E3B796ED67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8500" y="99822000"/>
          <a:ext cx="2343150" cy="1320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1428750</xdr:colOff>
      <xdr:row>50</xdr:row>
      <xdr:rowOff>31750</xdr:rowOff>
    </xdr:from>
    <xdr:to>
      <xdr:col>0</xdr:col>
      <xdr:colOff>2571750</xdr:colOff>
      <xdr:row>50</xdr:row>
      <xdr:rowOff>1727199</xdr:rowOff>
    </xdr:to>
    <xdr:pic>
      <xdr:nvPicPr>
        <xdr:cNvPr id="74" name="Image 2133" descr="BURBERRY（バーバリー） 未使用品☆BURBERRY 8037437 チェック柄 膝丈 タイトスカート オレンジ系 36 イタリア製 正規品  レディース : GREENヤフーショッピング店 - 通販 - Yahoo!ショッピング">
          <a:extLst>
            <a:ext uri="{FF2B5EF4-FFF2-40B4-BE49-F238E27FC236}">
              <a16:creationId xmlns:a16="http://schemas.microsoft.com/office/drawing/2014/main" xmlns="" id="{934FA5D6-FEB3-E842-AD9D-99B525312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0" y="101441250"/>
          <a:ext cx="1143000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1587500</xdr:colOff>
      <xdr:row>51</xdr:row>
      <xdr:rowOff>95250</xdr:rowOff>
    </xdr:from>
    <xdr:to>
      <xdr:col>0</xdr:col>
      <xdr:colOff>2463800</xdr:colOff>
      <xdr:row>52</xdr:row>
      <xdr:rowOff>82550</xdr:rowOff>
    </xdr:to>
    <xdr:pic>
      <xdr:nvPicPr>
        <xdr:cNvPr id="76" name="Image 449" descr="BURBERRY JEANS: Jeans woman Burberry, Blue - Img 1">
          <a:extLst>
            <a:ext uri="{FF2B5EF4-FFF2-40B4-BE49-F238E27FC236}">
              <a16:creationId xmlns:a16="http://schemas.microsoft.com/office/drawing/2014/main" xmlns="" id="{35AA1A74-24C7-3144-BAC9-E22641DF32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87500" y="105187750"/>
          <a:ext cx="8763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1428750</xdr:colOff>
      <xdr:row>52</xdr:row>
      <xdr:rowOff>95250</xdr:rowOff>
    </xdr:from>
    <xdr:to>
      <xdr:col>0</xdr:col>
      <xdr:colOff>2628900</xdr:colOff>
      <xdr:row>52</xdr:row>
      <xdr:rowOff>1697512</xdr:rowOff>
    </xdr:to>
    <xdr:pic>
      <xdr:nvPicPr>
        <xdr:cNvPr id="77" name="Image 2132" descr="Burberry Jean à Coupe Ample | Bleu | FARFETCH MA">
          <a:extLst>
            <a:ext uri="{FF2B5EF4-FFF2-40B4-BE49-F238E27FC236}">
              <a16:creationId xmlns:a16="http://schemas.microsoft.com/office/drawing/2014/main" xmlns="" id="{548DB485-6630-A848-BF4F-53DCBA7B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07029250"/>
          <a:ext cx="1200150" cy="1602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C4:F9" totalsRowShown="0">
  <autoFilter ref="C4:F9"/>
  <tableColumns count="4">
    <tableColumn id="1" name="Category" dataDxfId="9"/>
    <tableColumn id="2" name="Total QTY"/>
    <tableColumn id="3" name="Total RRP STERLING"/>
    <tableColumn id="4" name="Total RRP EURO" dataDxfId="8">
      <calculatedColumnFormula>Table2[[#This Row],[Total RRP STERLING]]*1.14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C14:F23" totalsRowShown="0">
  <autoFilter ref="C14:F23"/>
  <tableColumns count="4">
    <tableColumn id="1" name="TYPE" dataDxfId="7"/>
    <tableColumn id="2" name="Total QTY"/>
    <tableColumn id="3" name="Total RRP STERLING"/>
    <tableColumn id="4" name="Total RRP EURO" dataDxfId="6">
      <calculatedColumnFormula>Table24[[#This Row],[Total RRP STERLING]]*1.14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5" name="Table246" displayName="Table246" ref="C28:F39" totalsRowShown="0">
  <autoFilter ref="C28:F39"/>
  <sortState ref="C29:F38">
    <sortCondition descending="1" ref="D28:D38"/>
  </sortState>
  <tableColumns count="4">
    <tableColumn id="1" name="TYPE" dataDxfId="5"/>
    <tableColumn id="2" name="Total QTY"/>
    <tableColumn id="3" name="Total RRP STERLING"/>
    <tableColumn id="4" name="Total RRP EURO" dataDxfId="4">
      <calculatedColumnFormula>Table246[[#This Row],[Total RRP STERLING]]*1.14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6" name="Table2467" displayName="Table2467" ref="C43:F50" totalsRowShown="0">
  <autoFilter ref="C43:F50"/>
  <sortState ref="C44:F49">
    <sortCondition descending="1" ref="D43:D49"/>
  </sortState>
  <tableColumns count="4">
    <tableColumn id="1" name="TYPE" dataDxfId="3"/>
    <tableColumn id="2" name="Total QTY"/>
    <tableColumn id="3" name="Total RRP STERLING"/>
    <tableColumn id="4" name="Total RRP EURO" dataDxfId="2">
      <calculatedColumnFormula>Table2467[[#This Row],[Total RRP STERLING]]*1.14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7" name="Table24678" displayName="Table24678" ref="C54:F57" totalsRowShown="0">
  <autoFilter ref="C54:F57"/>
  <tableColumns count="4">
    <tableColumn id="1" name="TYPE" dataDxfId="1"/>
    <tableColumn id="2" name="Total QTY"/>
    <tableColumn id="3" name="Total RRP STERLING"/>
    <tableColumn id="4" name="Total RRP EURO" dataDxfId="0">
      <calculatedColumnFormula>Table24678[[#This Row],[Total RRP STERLING]]*1.14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57"/>
  <sheetViews>
    <sheetView workbookViewId="0">
      <selection activeCell="F9" sqref="F9"/>
    </sheetView>
  </sheetViews>
  <sheetFormatPr defaultColWidth="10.85546875" defaultRowHeight="15"/>
  <cols>
    <col min="1" max="1" width="25.42578125" customWidth="1"/>
    <col min="3" max="4" width="21.140625" customWidth="1"/>
    <col min="5" max="5" width="24.28515625" customWidth="1"/>
    <col min="6" max="6" width="25.7109375" customWidth="1"/>
  </cols>
  <sheetData>
    <row r="1" spans="3:6" ht="135.94999999999999" customHeight="1"/>
    <row r="2" spans="3:6">
      <c r="C2" s="7" t="s">
        <v>46</v>
      </c>
    </row>
    <row r="4" spans="3:6">
      <c r="C4" t="s">
        <v>35</v>
      </c>
      <c r="D4" t="s">
        <v>36</v>
      </c>
      <c r="E4" t="s">
        <v>40</v>
      </c>
      <c r="F4" t="s">
        <v>41</v>
      </c>
    </row>
    <row r="5" spans="3:6">
      <c r="C5" s="3" t="s">
        <v>0</v>
      </c>
      <c r="D5" s="3">
        <v>726</v>
      </c>
      <c r="E5" s="4">
        <v>1132241</v>
      </c>
      <c r="F5" s="6">
        <f>Table2[[#This Row],[Total RRP STERLING]]*1.14</f>
        <v>1290754.74</v>
      </c>
    </row>
    <row r="6" spans="3:6">
      <c r="C6" s="3" t="s">
        <v>37</v>
      </c>
      <c r="D6" s="3">
        <v>668</v>
      </c>
      <c r="E6" s="4">
        <v>1679574</v>
      </c>
      <c r="F6" s="6">
        <f>Table2[[#This Row],[Total RRP STERLING]]*1.14</f>
        <v>1914714.3599999999</v>
      </c>
    </row>
    <row r="7" spans="3:6">
      <c r="C7" s="3" t="s">
        <v>6</v>
      </c>
      <c r="D7" s="3">
        <v>178</v>
      </c>
      <c r="E7" s="4">
        <v>120033</v>
      </c>
      <c r="F7" s="6">
        <f>Table2[[#This Row],[Total RRP STERLING]]*1.14</f>
        <v>136837.62</v>
      </c>
    </row>
    <row r="8" spans="3:6">
      <c r="C8" s="3" t="s">
        <v>38</v>
      </c>
      <c r="D8" s="3">
        <v>24</v>
      </c>
      <c r="E8" s="4">
        <v>24717</v>
      </c>
      <c r="F8" s="6">
        <f>Table2[[#This Row],[Total RRP STERLING]]*1.14</f>
        <v>28177.379999999997</v>
      </c>
    </row>
    <row r="9" spans="3:6">
      <c r="C9" s="5" t="s">
        <v>39</v>
      </c>
      <c r="D9" s="5">
        <v>1596</v>
      </c>
      <c r="E9" s="4">
        <v>2956555</v>
      </c>
      <c r="F9" s="6">
        <f>Table2[[#This Row],[Total RRP STERLING]]*1.14</f>
        <v>3370472.6999999997</v>
      </c>
    </row>
    <row r="10" spans="3:6">
      <c r="C10" s="5"/>
      <c r="D10" s="5"/>
      <c r="E10" s="4"/>
      <c r="F10" s="6"/>
    </row>
    <row r="12" spans="3:6">
      <c r="C12" s="7" t="s">
        <v>47</v>
      </c>
    </row>
    <row r="14" spans="3:6">
      <c r="C14" t="s">
        <v>48</v>
      </c>
      <c r="D14" t="s">
        <v>36</v>
      </c>
      <c r="E14" t="s">
        <v>40</v>
      </c>
      <c r="F14" t="s">
        <v>41</v>
      </c>
    </row>
    <row r="15" spans="3:6">
      <c r="C15" s="3" t="s">
        <v>54</v>
      </c>
      <c r="D15" s="3">
        <v>225</v>
      </c>
      <c r="E15" s="4">
        <v>604431</v>
      </c>
      <c r="F15" s="6">
        <f>Table24[[#This Row],[Total RRP STERLING]]*1.14</f>
        <v>689051.34</v>
      </c>
    </row>
    <row r="16" spans="3:6">
      <c r="C16" s="3" t="s">
        <v>59</v>
      </c>
      <c r="D16" s="3">
        <v>212</v>
      </c>
      <c r="E16" s="4">
        <v>235378</v>
      </c>
      <c r="F16" s="6">
        <f>Table24[[#This Row],[Total RRP STERLING]]*1.14</f>
        <v>268330.92</v>
      </c>
    </row>
    <row r="17" spans="3:6">
      <c r="C17" s="3" t="s">
        <v>58</v>
      </c>
      <c r="D17" s="3">
        <v>132</v>
      </c>
      <c r="E17" s="4">
        <v>66494</v>
      </c>
      <c r="F17" s="6">
        <f>Table24[[#This Row],[Total RRP STERLING]]*1.14</f>
        <v>75803.159999999989</v>
      </c>
    </row>
    <row r="18" spans="3:6">
      <c r="C18" s="3" t="s">
        <v>56</v>
      </c>
      <c r="D18" s="3">
        <v>93</v>
      </c>
      <c r="E18" s="4">
        <v>89858</v>
      </c>
      <c r="F18" s="6">
        <f>Table24[[#This Row],[Total RRP STERLING]]*1.14</f>
        <v>102438.12</v>
      </c>
    </row>
    <row r="19" spans="3:6">
      <c r="C19" s="3" t="s">
        <v>53</v>
      </c>
      <c r="D19" s="3">
        <v>36</v>
      </c>
      <c r="E19" s="4">
        <v>98843</v>
      </c>
      <c r="F19" s="6">
        <f>Table24[[#This Row],[Total RRP STERLING]]*1.14</f>
        <v>112681.01999999999</v>
      </c>
    </row>
    <row r="20" spans="3:6">
      <c r="C20" s="3" t="s">
        <v>55</v>
      </c>
      <c r="D20" s="3">
        <v>21</v>
      </c>
      <c r="E20" s="4">
        <v>31167</v>
      </c>
      <c r="F20" s="6">
        <f>Table24[[#This Row],[Total RRP STERLING]]*1.14</f>
        <v>35530.379999999997</v>
      </c>
    </row>
    <row r="21" spans="3:6">
      <c r="C21" s="3" t="s">
        <v>57</v>
      </c>
      <c r="D21" s="3">
        <v>6</v>
      </c>
      <c r="E21" s="4">
        <v>5280</v>
      </c>
      <c r="F21" s="6">
        <f>Table24[[#This Row],[Total RRP STERLING]]*1.14</f>
        <v>6019.2</v>
      </c>
    </row>
    <row r="22" spans="3:6">
      <c r="C22" s="3" t="s">
        <v>52</v>
      </c>
      <c r="D22" s="3">
        <v>1</v>
      </c>
      <c r="E22" s="4">
        <v>790</v>
      </c>
      <c r="F22" s="6">
        <f>Table24[[#This Row],[Total RRP STERLING]]*1.14</f>
        <v>900.59999999999991</v>
      </c>
    </row>
    <row r="23" spans="3:6">
      <c r="C23" s="5" t="s">
        <v>39</v>
      </c>
      <c r="D23" s="5">
        <v>726</v>
      </c>
      <c r="E23" s="4">
        <v>1132241</v>
      </c>
      <c r="F23" s="6">
        <f>Table24[[#This Row],[Total RRP STERLING]]*1.14</f>
        <v>1290754.74</v>
      </c>
    </row>
    <row r="24" spans="3:6">
      <c r="C24" s="5"/>
      <c r="D24" s="5"/>
      <c r="E24" s="4"/>
      <c r="F24" s="6"/>
    </row>
    <row r="26" spans="3:6">
      <c r="C26" s="7" t="s">
        <v>49</v>
      </c>
    </row>
    <row r="28" spans="3:6">
      <c r="C28" t="s">
        <v>48</v>
      </c>
      <c r="D28" t="s">
        <v>36</v>
      </c>
      <c r="E28" t="s">
        <v>40</v>
      </c>
      <c r="F28" t="s">
        <v>41</v>
      </c>
    </row>
    <row r="29" spans="3:6">
      <c r="C29" s="3" t="s">
        <v>68</v>
      </c>
      <c r="D29" s="3">
        <v>183</v>
      </c>
      <c r="E29" s="4">
        <v>433490</v>
      </c>
      <c r="F29" s="6">
        <f>Table246[[#This Row],[Total RRP STERLING]]*1.14</f>
        <v>494178.6</v>
      </c>
    </row>
    <row r="30" spans="3:6">
      <c r="C30" s="3" t="s">
        <v>63</v>
      </c>
      <c r="D30" s="3">
        <v>164</v>
      </c>
      <c r="E30" s="4">
        <v>392179</v>
      </c>
      <c r="F30" s="6">
        <f>Table246[[#This Row],[Total RRP STERLING]]*1.14</f>
        <v>447084.05999999994</v>
      </c>
    </row>
    <row r="31" spans="3:6">
      <c r="C31" s="3" t="s">
        <v>64</v>
      </c>
      <c r="D31" s="3">
        <v>121</v>
      </c>
      <c r="E31" s="4">
        <v>400623</v>
      </c>
      <c r="F31" s="6">
        <f>Table246[[#This Row],[Total RRP STERLING]]*1.14</f>
        <v>456710.22</v>
      </c>
    </row>
    <row r="32" spans="3:6" s="8" customFormat="1">
      <c r="C32" s="9" t="s">
        <v>70</v>
      </c>
      <c r="D32" s="9">
        <v>85</v>
      </c>
      <c r="E32" s="10">
        <v>143210</v>
      </c>
      <c r="F32" s="6">
        <f>Table246[[#This Row],[Total RRP STERLING]]*1.14</f>
        <v>163259.4</v>
      </c>
    </row>
    <row r="33" spans="3:6" s="8" customFormat="1">
      <c r="C33" s="11" t="s">
        <v>69</v>
      </c>
      <c r="D33" s="11">
        <v>58</v>
      </c>
      <c r="E33" s="12">
        <v>225129</v>
      </c>
      <c r="F33" s="6">
        <f>Table246[[#This Row],[Total RRP STERLING]]*1.14</f>
        <v>256647.05999999997</v>
      </c>
    </row>
    <row r="34" spans="3:6">
      <c r="C34" s="3" t="s">
        <v>66</v>
      </c>
      <c r="D34" s="3">
        <v>38</v>
      </c>
      <c r="E34" s="4">
        <v>64683</v>
      </c>
      <c r="F34" s="6">
        <f>Table246[[#This Row],[Total RRP STERLING]]*1.14</f>
        <v>73738.62</v>
      </c>
    </row>
    <row r="35" spans="3:6">
      <c r="C35" s="3" t="s">
        <v>65</v>
      </c>
      <c r="D35" s="3">
        <v>9</v>
      </c>
      <c r="E35" s="4">
        <v>6500</v>
      </c>
      <c r="F35" s="6">
        <f>Table246[[#This Row],[Total RRP STERLING]]*1.14</f>
        <v>7409.9999999999991</v>
      </c>
    </row>
    <row r="36" spans="3:6">
      <c r="C36" s="3" t="s">
        <v>61</v>
      </c>
      <c r="D36" s="3">
        <v>2</v>
      </c>
      <c r="E36" s="4">
        <v>5780</v>
      </c>
      <c r="F36" s="6">
        <f>Table246[[#This Row],[Total RRP STERLING]]*1.14</f>
        <v>6589.2</v>
      </c>
    </row>
    <row r="37" spans="3:6">
      <c r="C37" s="3" t="s">
        <v>67</v>
      </c>
      <c r="D37" s="3">
        <v>2</v>
      </c>
      <c r="E37" s="4">
        <v>2390</v>
      </c>
      <c r="F37" s="6">
        <f>Table246[[#This Row],[Total RRP STERLING]]*1.14</f>
        <v>2724.6</v>
      </c>
    </row>
    <row r="38" spans="3:6">
      <c r="C38" s="3" t="s">
        <v>62</v>
      </c>
      <c r="D38" s="3">
        <v>2</v>
      </c>
      <c r="E38" s="4">
        <v>5590</v>
      </c>
      <c r="F38" s="6">
        <f>Table246[[#This Row],[Total RRP STERLING]]*1.14</f>
        <v>6372.5999999999995</v>
      </c>
    </row>
    <row r="39" spans="3:6">
      <c r="C39" s="5" t="s">
        <v>39</v>
      </c>
      <c r="D39" s="5">
        <v>668</v>
      </c>
      <c r="E39" s="4">
        <v>169574</v>
      </c>
      <c r="F39" s="6">
        <f>Table246[[#This Row],[Total RRP STERLING]]*1.14</f>
        <v>193314.36</v>
      </c>
    </row>
    <row r="41" spans="3:6">
      <c r="C41" s="7" t="s">
        <v>50</v>
      </c>
    </row>
    <row r="43" spans="3:6">
      <c r="C43" t="s">
        <v>48</v>
      </c>
      <c r="D43" t="s">
        <v>36</v>
      </c>
      <c r="E43" t="s">
        <v>40</v>
      </c>
      <c r="F43" t="s">
        <v>41</v>
      </c>
    </row>
    <row r="44" spans="3:6">
      <c r="C44" s="3" t="s">
        <v>64</v>
      </c>
      <c r="D44" s="3">
        <v>84</v>
      </c>
      <c r="E44" s="4">
        <v>98689</v>
      </c>
      <c r="F44" s="6">
        <f>Table2467[[#This Row],[Total RRP STERLING]]*1.14</f>
        <v>112505.45999999999</v>
      </c>
    </row>
    <row r="45" spans="3:6">
      <c r="C45" s="3" t="s">
        <v>71</v>
      </c>
      <c r="D45" s="3">
        <v>32</v>
      </c>
      <c r="E45" s="4">
        <v>9007</v>
      </c>
      <c r="F45" s="6">
        <f>Table2467[[#This Row],[Total RRP STERLING]]*1.14</f>
        <v>10267.98</v>
      </c>
    </row>
    <row r="46" spans="3:6">
      <c r="C46" s="3" t="s">
        <v>72</v>
      </c>
      <c r="D46" s="3">
        <v>18</v>
      </c>
      <c r="E46" s="4">
        <v>4553</v>
      </c>
      <c r="F46" s="6">
        <f>Table2467[[#This Row],[Total RRP STERLING]]*1.14</f>
        <v>5190.4199999999992</v>
      </c>
    </row>
    <row r="47" spans="3:6">
      <c r="C47" s="3" t="s">
        <v>63</v>
      </c>
      <c r="D47" s="3">
        <v>17</v>
      </c>
      <c r="E47" s="4">
        <v>3759</v>
      </c>
      <c r="F47" s="6">
        <f>Table2467[[#This Row],[Total RRP STERLING]]*1.14</f>
        <v>4285.2599999999993</v>
      </c>
    </row>
    <row r="48" spans="3:6">
      <c r="C48" s="3" t="s">
        <v>69</v>
      </c>
      <c r="D48" s="3">
        <v>11</v>
      </c>
      <c r="E48" s="4">
        <v>2045</v>
      </c>
      <c r="F48" s="6">
        <f>Table2467[[#This Row],[Total RRP STERLING]]*1.14</f>
        <v>2331.2999999999997</v>
      </c>
    </row>
    <row r="49" spans="3:6">
      <c r="C49" s="3" t="s">
        <v>67</v>
      </c>
      <c r="D49" s="3">
        <v>9</v>
      </c>
      <c r="E49" s="4">
        <v>1980</v>
      </c>
      <c r="F49" s="6">
        <f>Table2467[[#This Row],[Total RRP STERLING]]*1.14</f>
        <v>2257.1999999999998</v>
      </c>
    </row>
    <row r="50" spans="3:6">
      <c r="C50" s="5" t="s">
        <v>39</v>
      </c>
      <c r="D50" s="5">
        <v>171</v>
      </c>
      <c r="E50" s="4">
        <v>120033</v>
      </c>
      <c r="F50" s="6">
        <f>Table2467[[#This Row],[Total RRP STERLING]]*1.14</f>
        <v>136837.62</v>
      </c>
    </row>
    <row r="52" spans="3:6">
      <c r="C52" s="7" t="s">
        <v>51</v>
      </c>
    </row>
    <row r="54" spans="3:6">
      <c r="C54" t="s">
        <v>48</v>
      </c>
      <c r="D54" t="s">
        <v>36</v>
      </c>
      <c r="E54" t="s">
        <v>40</v>
      </c>
      <c r="F54" t="s">
        <v>41</v>
      </c>
    </row>
    <row r="55" spans="3:6">
      <c r="C55" s="3" t="s">
        <v>54</v>
      </c>
      <c r="D55" s="3">
        <v>8</v>
      </c>
      <c r="E55" s="4">
        <v>14127</v>
      </c>
      <c r="F55" s="6">
        <f>Table24678[[#This Row],[Total RRP STERLING]]*1.14</f>
        <v>16104.779999999999</v>
      </c>
    </row>
    <row r="56" spans="3:6">
      <c r="C56" s="3" t="s">
        <v>60</v>
      </c>
      <c r="D56" s="3">
        <v>16</v>
      </c>
      <c r="E56" s="4">
        <v>10590</v>
      </c>
      <c r="F56" s="6">
        <f>Table24678[[#This Row],[Total RRP STERLING]]*1.14</f>
        <v>12072.599999999999</v>
      </c>
    </row>
    <row r="57" spans="3:6">
      <c r="C57" s="5" t="s">
        <v>39</v>
      </c>
      <c r="D57" s="5">
        <v>24</v>
      </c>
      <c r="E57" s="4">
        <v>24717</v>
      </c>
      <c r="F57" s="6">
        <f>Table24678[[#This Row],[Total RRP STERLING]]*1.14</f>
        <v>28177.379999999997</v>
      </c>
    </row>
  </sheetData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showGridLines="0" tabSelected="1" zoomScale="70" zoomScaleNormal="70" workbookViewId="0">
      <pane ySplit="2" topLeftCell="A3" activePane="bottomLeft" state="frozen"/>
      <selection pane="bottomLeft" activeCell="J1" sqref="J1:J1048576"/>
    </sheetView>
  </sheetViews>
  <sheetFormatPr defaultColWidth="25" defaultRowHeight="99.75" customHeight="1"/>
  <cols>
    <col min="1" max="1" width="63" style="1" customWidth="1"/>
    <col min="2" max="2" width="24.85546875" style="1" customWidth="1"/>
    <col min="3" max="3" width="17.42578125" style="1" customWidth="1"/>
    <col min="4" max="5" width="26.28515625" style="1" customWidth="1"/>
    <col min="6" max="6" width="28.5703125" style="1" customWidth="1"/>
    <col min="7" max="7" width="12.140625" style="1" customWidth="1"/>
    <col min="8" max="8" width="35.85546875" style="44" customWidth="1"/>
    <col min="9" max="9" width="25" style="45"/>
    <col min="10" max="10" width="26.28515625" style="1" bestFit="1" customWidth="1"/>
    <col min="11" max="32" width="26.28515625" style="1" customWidth="1"/>
    <col min="33" max="16384" width="25" style="1"/>
  </cols>
  <sheetData>
    <row r="1" spans="1:32" ht="90.95" customHeight="1">
      <c r="A1" s="13"/>
      <c r="B1" s="2"/>
      <c r="D1" s="2"/>
      <c r="E1" s="2"/>
      <c r="F1" s="2"/>
      <c r="G1" s="1">
        <v>400</v>
      </c>
      <c r="H1" s="40">
        <v>674640.6</v>
      </c>
      <c r="K1" s="48" t="s">
        <v>166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</row>
    <row r="2" spans="1:32" ht="56.1" customHeight="1">
      <c r="A2" s="35" t="s">
        <v>141</v>
      </c>
      <c r="B2" s="36" t="s">
        <v>10</v>
      </c>
      <c r="C2" s="35" t="s">
        <v>8</v>
      </c>
      <c r="D2" s="35" t="s">
        <v>162</v>
      </c>
      <c r="E2" s="35" t="s">
        <v>42</v>
      </c>
      <c r="F2" s="37" t="s">
        <v>9</v>
      </c>
      <c r="G2" s="39" t="s">
        <v>163</v>
      </c>
      <c r="H2" s="41" t="s">
        <v>164</v>
      </c>
      <c r="I2" s="46" t="s">
        <v>165</v>
      </c>
      <c r="J2" s="36" t="s">
        <v>34</v>
      </c>
      <c r="K2" s="36">
        <v>24</v>
      </c>
      <c r="L2" s="36">
        <v>25</v>
      </c>
      <c r="M2" s="36">
        <v>26</v>
      </c>
      <c r="N2" s="36">
        <v>27</v>
      </c>
      <c r="O2" s="36">
        <v>28</v>
      </c>
      <c r="P2" s="36">
        <v>29</v>
      </c>
      <c r="Q2" s="36">
        <v>30</v>
      </c>
      <c r="R2" s="38" t="s">
        <v>154</v>
      </c>
      <c r="S2" s="38" t="s">
        <v>153</v>
      </c>
      <c r="T2" s="38" t="s">
        <v>152</v>
      </c>
      <c r="U2" s="38" t="s">
        <v>151</v>
      </c>
      <c r="V2" s="36">
        <v>10</v>
      </c>
      <c r="W2" s="36">
        <v>12</v>
      </c>
      <c r="X2" s="36">
        <v>14</v>
      </c>
      <c r="Y2" s="36">
        <v>16</v>
      </c>
      <c r="Z2" s="36" t="s">
        <v>150</v>
      </c>
      <c r="AA2" s="36" t="s">
        <v>144</v>
      </c>
      <c r="AB2" s="36" t="s">
        <v>145</v>
      </c>
      <c r="AC2" s="36" t="s">
        <v>146</v>
      </c>
      <c r="AD2" s="36" t="s">
        <v>147</v>
      </c>
      <c r="AE2" s="36" t="s">
        <v>148</v>
      </c>
      <c r="AF2" s="36" t="s">
        <v>149</v>
      </c>
    </row>
    <row r="3" spans="1:32" s="18" customFormat="1" ht="124.5" customHeight="1">
      <c r="A3" s="14"/>
      <c r="B3" s="15" t="s">
        <v>116</v>
      </c>
      <c r="C3" s="15">
        <v>8038159</v>
      </c>
      <c r="D3" s="15" t="s">
        <v>0</v>
      </c>
      <c r="E3" s="15" t="s">
        <v>45</v>
      </c>
      <c r="F3" s="15" t="s">
        <v>115</v>
      </c>
      <c r="G3" s="26">
        <v>3</v>
      </c>
      <c r="H3" s="42">
        <v>1641.6</v>
      </c>
      <c r="I3" s="47">
        <v>547.19999999999993</v>
      </c>
      <c r="J3" s="17">
        <v>5045624714655</v>
      </c>
      <c r="K3" s="17"/>
      <c r="L3" s="17"/>
      <c r="M3" s="17"/>
      <c r="N3" s="17"/>
      <c r="O3" s="17"/>
      <c r="P3" s="17"/>
      <c r="Q3" s="17"/>
      <c r="R3" s="17"/>
      <c r="S3" s="17"/>
      <c r="T3" s="17">
        <v>1</v>
      </c>
      <c r="U3" s="17">
        <v>1</v>
      </c>
      <c r="V3" s="17">
        <v>1</v>
      </c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s="18" customFormat="1" ht="141" customHeight="1">
      <c r="A4" s="19"/>
      <c r="B4" s="20" t="s">
        <v>81</v>
      </c>
      <c r="C4" s="15">
        <v>8065602</v>
      </c>
      <c r="D4" s="20" t="s">
        <v>1</v>
      </c>
      <c r="E4" s="20" t="s">
        <v>54</v>
      </c>
      <c r="F4" s="20" t="s">
        <v>80</v>
      </c>
      <c r="G4" s="26">
        <v>11</v>
      </c>
      <c r="H4" s="42">
        <v>6144.5999999999995</v>
      </c>
      <c r="I4" s="47">
        <v>558.59999999999991</v>
      </c>
      <c r="J4" s="17">
        <v>5045701157849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>
        <v>2</v>
      </c>
      <c r="AC4" s="17">
        <v>4</v>
      </c>
      <c r="AD4" s="17">
        <v>4</v>
      </c>
      <c r="AE4" s="17">
        <v>1</v>
      </c>
      <c r="AF4" s="17"/>
    </row>
    <row r="5" spans="1:32" s="18" customFormat="1" ht="117" customHeight="1">
      <c r="A5" s="14"/>
      <c r="B5" s="15" t="s">
        <v>127</v>
      </c>
      <c r="C5" s="15">
        <v>8073392</v>
      </c>
      <c r="D5" s="15" t="s">
        <v>1</v>
      </c>
      <c r="E5" s="21" t="s">
        <v>57</v>
      </c>
      <c r="F5" s="15" t="s">
        <v>126</v>
      </c>
      <c r="G5" s="26">
        <v>1</v>
      </c>
      <c r="H5" s="42">
        <v>558.59999999999991</v>
      </c>
      <c r="I5" s="47">
        <v>558.59999999999991</v>
      </c>
      <c r="J5" s="17">
        <v>5045704008803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>
        <v>1</v>
      </c>
      <c r="X5" s="17"/>
      <c r="Y5" s="17"/>
      <c r="Z5" s="17"/>
      <c r="AA5" s="17"/>
      <c r="AB5" s="17"/>
      <c r="AC5" s="17"/>
      <c r="AD5" s="17"/>
      <c r="AE5" s="17"/>
      <c r="AF5" s="17"/>
    </row>
    <row r="6" spans="1:32" s="18" customFormat="1" ht="141" customHeight="1">
      <c r="A6" s="14"/>
      <c r="B6" s="15" t="s">
        <v>83</v>
      </c>
      <c r="C6" s="15">
        <v>8081293</v>
      </c>
      <c r="D6" s="15" t="s">
        <v>1</v>
      </c>
      <c r="E6" s="21" t="s">
        <v>75</v>
      </c>
      <c r="F6" s="15" t="s">
        <v>29</v>
      </c>
      <c r="G6" s="26">
        <v>33</v>
      </c>
      <c r="H6" s="42">
        <v>22571.999999999996</v>
      </c>
      <c r="I6" s="47">
        <v>683.99999999999989</v>
      </c>
      <c r="J6" s="17">
        <v>5045704823352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>
        <v>4</v>
      </c>
      <c r="AA6" s="17">
        <v>10</v>
      </c>
      <c r="AB6" s="17">
        <v>13</v>
      </c>
      <c r="AC6" s="17">
        <v>4</v>
      </c>
      <c r="AD6" s="17">
        <v>1</v>
      </c>
      <c r="AE6" s="17"/>
      <c r="AF6" s="17">
        <v>1</v>
      </c>
    </row>
    <row r="7" spans="1:32" s="18" customFormat="1" ht="129.75" customHeight="1">
      <c r="A7" s="14"/>
      <c r="B7" s="15" t="s">
        <v>77</v>
      </c>
      <c r="C7" s="15">
        <v>8066941</v>
      </c>
      <c r="D7" s="15" t="s">
        <v>0</v>
      </c>
      <c r="E7" s="15" t="s">
        <v>45</v>
      </c>
      <c r="F7" s="15" t="s">
        <v>74</v>
      </c>
      <c r="G7" s="26">
        <v>22</v>
      </c>
      <c r="H7" s="42">
        <v>17054.399999999998</v>
      </c>
      <c r="I7" s="47">
        <v>775.19999999999993</v>
      </c>
      <c r="J7" s="17">
        <v>5045701948744</v>
      </c>
      <c r="K7" s="17">
        <v>1</v>
      </c>
      <c r="L7" s="17">
        <v>1</v>
      </c>
      <c r="M7" s="17">
        <v>1</v>
      </c>
      <c r="N7" s="17">
        <v>3</v>
      </c>
      <c r="O7" s="17">
        <v>6</v>
      </c>
      <c r="P7" s="17">
        <v>6</v>
      </c>
      <c r="Q7" s="17">
        <v>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22" customFormat="1" ht="166.5" customHeight="1">
      <c r="A8" s="19"/>
      <c r="B8" s="15" t="s">
        <v>117</v>
      </c>
      <c r="C8" s="15">
        <v>4563972</v>
      </c>
      <c r="D8" s="15" t="s">
        <v>1</v>
      </c>
      <c r="E8" s="16" t="s">
        <v>86</v>
      </c>
      <c r="F8" s="15" t="s">
        <v>80</v>
      </c>
      <c r="G8" s="26">
        <v>2</v>
      </c>
      <c r="H8" s="42">
        <v>2234.3999999999996</v>
      </c>
      <c r="I8" s="47">
        <v>1117.1999999999998</v>
      </c>
      <c r="J8" s="17">
        <v>5045621987472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>
        <v>1</v>
      </c>
      <c r="W8" s="17">
        <v>1</v>
      </c>
      <c r="X8" s="17"/>
      <c r="Y8" s="17"/>
      <c r="Z8" s="17"/>
      <c r="AA8" s="17"/>
      <c r="AB8" s="17"/>
      <c r="AC8" s="17"/>
      <c r="AD8" s="17"/>
      <c r="AE8" s="17"/>
      <c r="AF8" s="17"/>
    </row>
    <row r="9" spans="1:32" s="22" customFormat="1" ht="141" customHeight="1">
      <c r="A9" s="19"/>
      <c r="B9" s="15" t="s">
        <v>78</v>
      </c>
      <c r="C9" s="15">
        <v>8088868</v>
      </c>
      <c r="D9" s="15" t="s">
        <v>1</v>
      </c>
      <c r="E9" s="21" t="s">
        <v>86</v>
      </c>
      <c r="F9" s="15" t="s">
        <v>79</v>
      </c>
      <c r="G9" s="26">
        <v>44</v>
      </c>
      <c r="H9" s="42">
        <v>49156.799999999996</v>
      </c>
      <c r="I9" s="47">
        <v>1117.1999999999998</v>
      </c>
      <c r="J9" s="17">
        <v>5045706156878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>
        <v>15</v>
      </c>
      <c r="AB9" s="17">
        <v>12</v>
      </c>
      <c r="AC9" s="17">
        <v>12</v>
      </c>
      <c r="AD9" s="17">
        <v>3</v>
      </c>
      <c r="AE9" s="17">
        <v>2</v>
      </c>
      <c r="AF9" s="17"/>
    </row>
    <row r="10" spans="1:32" s="22" customFormat="1" ht="156" customHeight="1">
      <c r="A10" s="19"/>
      <c r="B10" s="15" t="s">
        <v>96</v>
      </c>
      <c r="C10" s="15">
        <v>8046751</v>
      </c>
      <c r="D10" s="15" t="s">
        <v>1</v>
      </c>
      <c r="E10" s="15" t="s">
        <v>45</v>
      </c>
      <c r="F10" s="15" t="s">
        <v>2</v>
      </c>
      <c r="G10" s="26">
        <v>3</v>
      </c>
      <c r="H10" s="42">
        <v>3351.6</v>
      </c>
      <c r="I10" s="47">
        <v>1117.2</v>
      </c>
      <c r="J10" s="17">
        <v>5045626807867</v>
      </c>
      <c r="K10" s="17"/>
      <c r="L10" s="17"/>
      <c r="M10" s="17"/>
      <c r="N10" s="17"/>
      <c r="O10" s="17"/>
      <c r="P10" s="17"/>
      <c r="Q10" s="17"/>
      <c r="R10" s="17"/>
      <c r="S10" s="17">
        <v>1</v>
      </c>
      <c r="T10" s="17">
        <v>1</v>
      </c>
      <c r="U10" s="17">
        <v>1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22" customFormat="1" ht="157.5" customHeight="1">
      <c r="A11" s="19"/>
      <c r="B11" s="15" t="s">
        <v>82</v>
      </c>
      <c r="C11" s="15">
        <v>8082740</v>
      </c>
      <c r="D11" s="15" t="s">
        <v>1</v>
      </c>
      <c r="E11" s="15" t="s">
        <v>45</v>
      </c>
      <c r="F11" s="15" t="s">
        <v>3</v>
      </c>
      <c r="G11" s="26">
        <v>16</v>
      </c>
      <c r="H11" s="42">
        <v>19152</v>
      </c>
      <c r="I11" s="47">
        <v>1197</v>
      </c>
      <c r="J11" s="17">
        <v>5045705000981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>
        <v>2</v>
      </c>
      <c r="AA11" s="17">
        <v>1</v>
      </c>
      <c r="AB11" s="17">
        <v>3</v>
      </c>
      <c r="AC11" s="17">
        <v>3</v>
      </c>
      <c r="AD11" s="17">
        <v>1</v>
      </c>
      <c r="AE11" s="17">
        <v>4</v>
      </c>
      <c r="AF11" s="17">
        <v>2</v>
      </c>
    </row>
    <row r="12" spans="1:32" s="22" customFormat="1" ht="145.5" customHeight="1">
      <c r="A12" s="19"/>
      <c r="B12" s="15" t="s">
        <v>133</v>
      </c>
      <c r="C12" s="15">
        <v>8047471</v>
      </c>
      <c r="D12" s="15" t="s">
        <v>1</v>
      </c>
      <c r="E12" s="15" t="s">
        <v>45</v>
      </c>
      <c r="F12" s="15" t="s">
        <v>132</v>
      </c>
      <c r="G12" s="26">
        <v>1</v>
      </c>
      <c r="H12" s="42">
        <v>1219.8</v>
      </c>
      <c r="I12" s="47">
        <v>1219.8</v>
      </c>
      <c r="J12" s="17">
        <v>5045626892818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>
        <v>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22" customFormat="1" ht="145.5" customHeight="1">
      <c r="A13" s="19"/>
      <c r="B13" s="15" t="s">
        <v>103</v>
      </c>
      <c r="C13" s="15">
        <v>4567700</v>
      </c>
      <c r="D13" s="15" t="s">
        <v>1</v>
      </c>
      <c r="E13" s="21" t="s">
        <v>89</v>
      </c>
      <c r="F13" s="15" t="s">
        <v>88</v>
      </c>
      <c r="G13" s="26">
        <v>11</v>
      </c>
      <c r="H13" s="42">
        <v>13668.599999999999</v>
      </c>
      <c r="I13" s="47">
        <v>1242.5999999999999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>
        <v>8</v>
      </c>
      <c r="U13" s="17"/>
      <c r="V13" s="17">
        <v>3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22" customFormat="1" ht="145.5" customHeight="1">
      <c r="A14" s="19"/>
      <c r="B14" s="15" t="s">
        <v>122</v>
      </c>
      <c r="C14" s="15">
        <v>4568192</v>
      </c>
      <c r="D14" s="15" t="s">
        <v>1</v>
      </c>
      <c r="E14" s="16" t="s">
        <v>86</v>
      </c>
      <c r="F14" s="15" t="s">
        <v>2</v>
      </c>
      <c r="G14" s="26">
        <v>1</v>
      </c>
      <c r="H14" s="42">
        <v>1242.5999999999999</v>
      </c>
      <c r="I14" s="47">
        <v>1242.5999999999999</v>
      </c>
      <c r="J14" s="17">
        <v>5045625512823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>
        <v>1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22" customFormat="1" ht="145.5" customHeight="1">
      <c r="A15" s="19"/>
      <c r="B15" s="15" t="s">
        <v>76</v>
      </c>
      <c r="C15" s="15">
        <v>8081169</v>
      </c>
      <c r="D15" s="15" t="s">
        <v>1</v>
      </c>
      <c r="E15" s="15" t="s">
        <v>44</v>
      </c>
      <c r="F15" s="15" t="s">
        <v>2</v>
      </c>
      <c r="G15" s="26">
        <v>72</v>
      </c>
      <c r="H15" s="42">
        <v>89467.199999999997</v>
      </c>
      <c r="I15" s="47">
        <v>1242.5999999999999</v>
      </c>
      <c r="J15" s="17">
        <v>5045704821433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>
        <v>2</v>
      </c>
      <c r="AA15" s="17">
        <v>18</v>
      </c>
      <c r="AB15" s="17">
        <v>22</v>
      </c>
      <c r="AC15" s="17">
        <v>14</v>
      </c>
      <c r="AD15" s="17">
        <v>9</v>
      </c>
      <c r="AE15" s="17">
        <v>7</v>
      </c>
      <c r="AF15" s="17"/>
    </row>
    <row r="16" spans="1:32" s="22" customFormat="1" ht="145.5" customHeight="1">
      <c r="A16" s="19"/>
      <c r="B16" s="15" t="s">
        <v>113</v>
      </c>
      <c r="C16" s="15">
        <v>8080881</v>
      </c>
      <c r="D16" s="15" t="s">
        <v>1</v>
      </c>
      <c r="E16" s="15" t="s">
        <v>44</v>
      </c>
      <c r="F16" s="15" t="s">
        <v>87</v>
      </c>
      <c r="G16" s="26">
        <v>6</v>
      </c>
      <c r="H16" s="42">
        <v>8139.5999999999995</v>
      </c>
      <c r="I16" s="47">
        <v>1190</v>
      </c>
      <c r="J16" s="17">
        <v>5045704912841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>
        <v>4</v>
      </c>
      <c r="AB16" s="17"/>
      <c r="AC16" s="17"/>
      <c r="AD16" s="17">
        <v>2</v>
      </c>
      <c r="AE16" s="17"/>
      <c r="AF16" s="17"/>
    </row>
    <row r="17" spans="1:32" s="22" customFormat="1" ht="156" customHeight="1">
      <c r="A17" s="23"/>
      <c r="B17" s="16" t="s">
        <v>31</v>
      </c>
      <c r="C17" s="16">
        <v>8084148</v>
      </c>
      <c r="D17" s="21" t="s">
        <v>0</v>
      </c>
      <c r="E17" s="15" t="s">
        <v>45</v>
      </c>
      <c r="F17" s="16" t="s">
        <v>30</v>
      </c>
      <c r="G17" s="26">
        <v>2</v>
      </c>
      <c r="H17" s="42">
        <v>2713.2</v>
      </c>
      <c r="I17" s="47">
        <v>1356.6</v>
      </c>
      <c r="J17" s="29">
        <v>5045705328581</v>
      </c>
      <c r="K17" s="29"/>
      <c r="L17" s="29"/>
      <c r="M17" s="29"/>
      <c r="N17" s="29"/>
      <c r="O17" s="29"/>
      <c r="P17" s="29">
        <v>1</v>
      </c>
      <c r="Q17" s="29">
        <v>1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s="22" customFormat="1" ht="159" customHeight="1">
      <c r="A18" s="19"/>
      <c r="B18" s="15" t="s">
        <v>130</v>
      </c>
      <c r="C18" s="15">
        <v>8055024</v>
      </c>
      <c r="D18" s="15" t="s">
        <v>1</v>
      </c>
      <c r="E18" s="16" t="s">
        <v>86</v>
      </c>
      <c r="F18" s="15" t="s">
        <v>5</v>
      </c>
      <c r="G18" s="26">
        <v>2</v>
      </c>
      <c r="H18" s="42">
        <v>2735.9999999999995</v>
      </c>
      <c r="I18" s="47">
        <v>1367.9999999999998</v>
      </c>
      <c r="J18" s="17">
        <v>5045628673125</v>
      </c>
      <c r="K18" s="17"/>
      <c r="L18" s="17"/>
      <c r="M18" s="17"/>
      <c r="N18" s="17"/>
      <c r="O18" s="17"/>
      <c r="P18" s="17"/>
      <c r="Q18" s="17"/>
      <c r="R18" s="17"/>
      <c r="S18" s="17">
        <v>1</v>
      </c>
      <c r="T18" s="17">
        <v>1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22" customFormat="1" ht="153" customHeight="1">
      <c r="A19" s="19"/>
      <c r="B19" s="15" t="s">
        <v>105</v>
      </c>
      <c r="C19" s="15">
        <v>8063529</v>
      </c>
      <c r="D19" s="15" t="s">
        <v>1</v>
      </c>
      <c r="E19" s="16" t="s">
        <v>86</v>
      </c>
      <c r="F19" s="15" t="s">
        <v>102</v>
      </c>
      <c r="G19" s="26">
        <v>2</v>
      </c>
      <c r="H19" s="42">
        <v>2963.9999999999995</v>
      </c>
      <c r="I19" s="47">
        <v>1481.9999999999998</v>
      </c>
      <c r="J19" s="17">
        <v>5045700446432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v>1</v>
      </c>
      <c r="U19" s="17">
        <v>1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22" customFormat="1" ht="145.5" customHeight="1">
      <c r="A20" s="19"/>
      <c r="B20" s="15" t="s">
        <v>104</v>
      </c>
      <c r="C20" s="15">
        <v>4567686</v>
      </c>
      <c r="D20" s="15" t="s">
        <v>1</v>
      </c>
      <c r="E20" s="28" t="s">
        <v>45</v>
      </c>
      <c r="F20" s="15" t="s">
        <v>2</v>
      </c>
      <c r="G20" s="26">
        <v>3</v>
      </c>
      <c r="H20" s="42">
        <v>4514.3999999999996</v>
      </c>
      <c r="I20" s="47">
        <v>1504.8</v>
      </c>
      <c r="J20" s="17">
        <v>5045625383072</v>
      </c>
      <c r="K20" s="17"/>
      <c r="L20" s="17"/>
      <c r="M20" s="17"/>
      <c r="N20" s="17"/>
      <c r="O20" s="17"/>
      <c r="P20" s="17"/>
      <c r="Q20" s="17"/>
      <c r="R20" s="17">
        <v>1</v>
      </c>
      <c r="S20" s="17"/>
      <c r="T20" s="17">
        <v>2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22" customFormat="1" ht="172.5" customHeight="1">
      <c r="A21" s="19"/>
      <c r="B21" s="15" t="s">
        <v>91</v>
      </c>
      <c r="C21" s="15">
        <v>8088949</v>
      </c>
      <c r="D21" s="15" t="s">
        <v>1</v>
      </c>
      <c r="E21" s="15" t="s">
        <v>44</v>
      </c>
      <c r="F21" s="15" t="s">
        <v>90</v>
      </c>
      <c r="G21" s="26">
        <v>8</v>
      </c>
      <c r="H21" s="42">
        <v>12311.999999999998</v>
      </c>
      <c r="I21" s="47">
        <v>1538.9999999999998</v>
      </c>
      <c r="J21" s="17">
        <v>5045706123092</v>
      </c>
      <c r="K21" s="17"/>
      <c r="L21" s="17"/>
      <c r="M21" s="17"/>
      <c r="N21" s="17"/>
      <c r="O21" s="17"/>
      <c r="P21" s="17"/>
      <c r="Q21" s="17"/>
      <c r="R21" s="17"/>
      <c r="S21" s="17">
        <v>2</v>
      </c>
      <c r="T21" s="17">
        <v>3</v>
      </c>
      <c r="U21" s="17"/>
      <c r="V21" s="17">
        <v>2</v>
      </c>
      <c r="W21" s="17">
        <v>1</v>
      </c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22" customFormat="1" ht="145.5" customHeight="1">
      <c r="A22" s="14"/>
      <c r="B22" s="15" t="s">
        <v>75</v>
      </c>
      <c r="C22" s="15">
        <v>8084710</v>
      </c>
      <c r="D22" s="15" t="s">
        <v>1</v>
      </c>
      <c r="E22" s="21" t="s">
        <v>75</v>
      </c>
      <c r="F22" s="15" t="s">
        <v>33</v>
      </c>
      <c r="G22" s="26">
        <v>6</v>
      </c>
      <c r="H22" s="42">
        <v>10943.999999999998</v>
      </c>
      <c r="I22" s="47">
        <v>1823.9999999999998</v>
      </c>
      <c r="J22" s="17">
        <v>5045705435356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>
        <v>1</v>
      </c>
      <c r="AC22" s="17"/>
      <c r="AD22" s="17">
        <v>3</v>
      </c>
      <c r="AE22" s="17">
        <v>2</v>
      </c>
      <c r="AF22" s="17"/>
    </row>
    <row r="23" spans="1:32" s="22" customFormat="1" ht="157.5" customHeight="1">
      <c r="A23" s="19"/>
      <c r="B23" s="15" t="s">
        <v>92</v>
      </c>
      <c r="C23" s="15">
        <v>8082986</v>
      </c>
      <c r="D23" s="15" t="s">
        <v>1</v>
      </c>
      <c r="E23" s="15" t="s">
        <v>44</v>
      </c>
      <c r="F23" s="15" t="s">
        <v>87</v>
      </c>
      <c r="G23" s="26">
        <v>4</v>
      </c>
      <c r="H23" s="42">
        <v>7387.2</v>
      </c>
      <c r="I23" s="47">
        <v>1846.8</v>
      </c>
      <c r="J23" s="17">
        <v>5045705086541</v>
      </c>
      <c r="K23" s="17"/>
      <c r="L23" s="17"/>
      <c r="M23" s="17"/>
      <c r="N23" s="17"/>
      <c r="O23" s="17"/>
      <c r="P23" s="17"/>
      <c r="Q23" s="17"/>
      <c r="R23" s="17"/>
      <c r="S23" s="17">
        <v>3</v>
      </c>
      <c r="T23" s="17"/>
      <c r="U23" s="17">
        <v>1</v>
      </c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22" customFormat="1" ht="156" customHeight="1">
      <c r="A24" s="19"/>
      <c r="B24" s="15" t="s">
        <v>119</v>
      </c>
      <c r="C24" s="15">
        <v>8042245</v>
      </c>
      <c r="D24" s="15" t="s">
        <v>1</v>
      </c>
      <c r="E24" s="15" t="s">
        <v>45</v>
      </c>
      <c r="F24" s="15" t="s">
        <v>118</v>
      </c>
      <c r="G24" s="16">
        <v>1</v>
      </c>
      <c r="H24" s="42">
        <v>1858.1999999999998</v>
      </c>
      <c r="I24" s="47">
        <v>1858.1999999999998</v>
      </c>
      <c r="J24" s="17">
        <v>5045625713572</v>
      </c>
      <c r="K24" s="17"/>
      <c r="L24" s="17"/>
      <c r="M24" s="17"/>
      <c r="N24" s="17"/>
      <c r="O24" s="17"/>
      <c r="P24" s="17"/>
      <c r="Q24" s="17"/>
      <c r="R24" s="17"/>
      <c r="S24" s="17">
        <v>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22" customFormat="1" ht="163.5" customHeight="1">
      <c r="A25" s="23"/>
      <c r="B25" s="16" t="s">
        <v>24</v>
      </c>
      <c r="C25" s="16">
        <v>8082672</v>
      </c>
      <c r="D25" s="16" t="s">
        <v>1</v>
      </c>
      <c r="E25" s="15" t="s">
        <v>45</v>
      </c>
      <c r="F25" s="16" t="s">
        <v>11</v>
      </c>
      <c r="G25" s="26">
        <v>6</v>
      </c>
      <c r="H25" s="42">
        <v>11285.999999999998</v>
      </c>
      <c r="I25" s="47">
        <v>1880.9999999999998</v>
      </c>
      <c r="J25" s="24">
        <v>5045704587330</v>
      </c>
      <c r="K25" s="24"/>
      <c r="L25" s="24"/>
      <c r="M25" s="24"/>
      <c r="N25" s="24"/>
      <c r="O25" s="24"/>
      <c r="P25" s="24"/>
      <c r="Q25" s="24"/>
      <c r="R25" s="24"/>
      <c r="S25" s="24"/>
      <c r="T25" s="24">
        <v>2</v>
      </c>
      <c r="U25" s="24">
        <v>2</v>
      </c>
      <c r="V25" s="24">
        <v>2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s="22" customFormat="1" ht="160.5" customHeight="1">
      <c r="A26" s="23"/>
      <c r="B26" s="15" t="s">
        <v>16</v>
      </c>
      <c r="C26" s="16">
        <v>8071366</v>
      </c>
      <c r="D26" s="15" t="s">
        <v>140</v>
      </c>
      <c r="E26" s="15" t="s">
        <v>44</v>
      </c>
      <c r="F26" s="25" t="s">
        <v>7</v>
      </c>
      <c r="G26" s="26">
        <v>16</v>
      </c>
      <c r="H26" s="42">
        <v>30643.199999999997</v>
      </c>
      <c r="I26" s="47">
        <v>1915.1999999999998</v>
      </c>
      <c r="J26" s="27">
        <v>5045704544173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>
        <v>7</v>
      </c>
      <c r="AE26" s="27">
        <v>8</v>
      </c>
      <c r="AF26" s="27">
        <v>1</v>
      </c>
    </row>
    <row r="27" spans="1:32" s="22" customFormat="1" ht="157.5" customHeight="1">
      <c r="A27" s="23"/>
      <c r="B27" s="16" t="s">
        <v>23</v>
      </c>
      <c r="C27" s="16">
        <v>8077290</v>
      </c>
      <c r="D27" s="16" t="s">
        <v>1</v>
      </c>
      <c r="E27" s="15" t="s">
        <v>45</v>
      </c>
      <c r="F27" s="16" t="s">
        <v>22</v>
      </c>
      <c r="G27" s="26">
        <v>2</v>
      </c>
      <c r="H27" s="42">
        <v>4081.2</v>
      </c>
      <c r="I27" s="47">
        <v>2040.6</v>
      </c>
      <c r="J27" s="24">
        <v>5045704587326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>
        <v>2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s="22" customFormat="1" ht="145.5" customHeight="1">
      <c r="A28" s="18"/>
      <c r="B28" s="15" t="s">
        <v>139</v>
      </c>
      <c r="C28" s="15">
        <v>8049364</v>
      </c>
      <c r="D28" s="15" t="s">
        <v>1</v>
      </c>
      <c r="E28" s="21" t="s">
        <v>75</v>
      </c>
      <c r="F28" s="15" t="s">
        <v>73</v>
      </c>
      <c r="G28" s="26">
        <v>1</v>
      </c>
      <c r="H28" s="42">
        <v>2143.1999999999998</v>
      </c>
      <c r="I28" s="47">
        <v>2143.1999999999998</v>
      </c>
      <c r="J28" s="17">
        <v>5045627407561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>
        <v>1</v>
      </c>
      <c r="AB28" s="17"/>
      <c r="AC28" s="17"/>
      <c r="AD28" s="17"/>
      <c r="AE28" s="17"/>
      <c r="AF28" s="17"/>
    </row>
    <row r="29" spans="1:32" s="22" customFormat="1" ht="181.5" customHeight="1">
      <c r="A29" s="19"/>
      <c r="B29" s="15" t="s">
        <v>112</v>
      </c>
      <c r="C29" s="15">
        <v>8043039</v>
      </c>
      <c r="D29" s="15" t="s">
        <v>1</v>
      </c>
      <c r="E29" s="21" t="s">
        <v>75</v>
      </c>
      <c r="F29" s="15" t="s">
        <v>111</v>
      </c>
      <c r="G29" s="26">
        <v>3</v>
      </c>
      <c r="H29" s="42">
        <v>6463.7999999999993</v>
      </c>
      <c r="I29" s="47">
        <v>2154.6</v>
      </c>
      <c r="J29" s="17">
        <v>5045625944310</v>
      </c>
      <c r="K29" s="17"/>
      <c r="L29" s="17"/>
      <c r="M29" s="17"/>
      <c r="N29" s="17"/>
      <c r="O29" s="17"/>
      <c r="P29" s="17"/>
      <c r="Q29" s="17"/>
      <c r="R29" s="17">
        <v>1</v>
      </c>
      <c r="S29" s="17"/>
      <c r="T29" s="17">
        <v>1</v>
      </c>
      <c r="U29" s="17"/>
      <c r="V29" s="17">
        <v>1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22" customFormat="1" ht="162" customHeight="1">
      <c r="A30" s="23"/>
      <c r="B30" s="16" t="s">
        <v>27</v>
      </c>
      <c r="C30" s="16">
        <v>8066273</v>
      </c>
      <c r="D30" s="16" t="s">
        <v>1</v>
      </c>
      <c r="E30" s="16" t="s">
        <v>43</v>
      </c>
      <c r="F30" s="16" t="s">
        <v>2</v>
      </c>
      <c r="G30" s="26">
        <v>7</v>
      </c>
      <c r="H30" s="42">
        <v>15082.199999999999</v>
      </c>
      <c r="I30" s="47">
        <v>2154.6</v>
      </c>
      <c r="J30" s="24">
        <v>5045623762787</v>
      </c>
      <c r="K30" s="24"/>
      <c r="L30" s="24"/>
      <c r="M30" s="24"/>
      <c r="N30" s="24"/>
      <c r="O30" s="24"/>
      <c r="P30" s="24"/>
      <c r="Q30" s="24"/>
      <c r="R30" s="24">
        <v>1</v>
      </c>
      <c r="S30" s="24">
        <v>1</v>
      </c>
      <c r="T30" s="24">
        <v>2</v>
      </c>
      <c r="U30" s="24">
        <v>1</v>
      </c>
      <c r="V30" s="24">
        <v>2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s="22" customFormat="1" ht="145.5" customHeight="1">
      <c r="A31" s="19"/>
      <c r="B31" s="15" t="s">
        <v>85</v>
      </c>
      <c r="C31" s="15">
        <v>8075912</v>
      </c>
      <c r="D31" s="15" t="s">
        <v>1</v>
      </c>
      <c r="E31" s="21" t="s">
        <v>75</v>
      </c>
      <c r="F31" s="15" t="s">
        <v>84</v>
      </c>
      <c r="G31" s="26">
        <v>3</v>
      </c>
      <c r="H31" s="42">
        <v>6668.9999999999991</v>
      </c>
      <c r="I31" s="47">
        <v>2222.9999999999995</v>
      </c>
      <c r="J31" s="17">
        <v>5045704404858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1</v>
      </c>
      <c r="AB31" s="17"/>
      <c r="AC31" s="17">
        <v>2</v>
      </c>
      <c r="AD31" s="17"/>
      <c r="AE31" s="17"/>
      <c r="AF31" s="17"/>
    </row>
    <row r="32" spans="1:32" s="22" customFormat="1" ht="145.5" customHeight="1">
      <c r="A32" s="19"/>
      <c r="B32" s="15" t="s">
        <v>98</v>
      </c>
      <c r="C32" s="15">
        <v>8046843</v>
      </c>
      <c r="D32" s="15" t="s">
        <v>1</v>
      </c>
      <c r="E32" s="16" t="s">
        <v>86</v>
      </c>
      <c r="F32" s="15" t="s">
        <v>97</v>
      </c>
      <c r="G32" s="26">
        <v>12</v>
      </c>
      <c r="H32" s="42">
        <v>27223.199999999997</v>
      </c>
      <c r="I32" s="47">
        <v>2268.6</v>
      </c>
      <c r="J32" s="17">
        <v>5045626817385</v>
      </c>
      <c r="K32" s="17"/>
      <c r="L32" s="17"/>
      <c r="M32" s="17"/>
      <c r="N32" s="17"/>
      <c r="O32" s="17"/>
      <c r="P32" s="17"/>
      <c r="Q32" s="17"/>
      <c r="R32" s="17"/>
      <c r="S32" s="17">
        <v>3</v>
      </c>
      <c r="T32" s="17">
        <v>4</v>
      </c>
      <c r="U32" s="17">
        <v>1</v>
      </c>
      <c r="V32" s="17">
        <v>3</v>
      </c>
      <c r="W32" s="17">
        <v>1</v>
      </c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22" customFormat="1" ht="145.5" customHeight="1">
      <c r="A33" s="23"/>
      <c r="B33" s="15" t="s">
        <v>15</v>
      </c>
      <c r="C33" s="16">
        <v>8067499</v>
      </c>
      <c r="D33" s="15" t="s">
        <v>1</v>
      </c>
      <c r="E33" s="15" t="s">
        <v>43</v>
      </c>
      <c r="F33" s="25" t="s">
        <v>14</v>
      </c>
      <c r="G33" s="26">
        <v>1</v>
      </c>
      <c r="H33" s="42">
        <v>2268.6</v>
      </c>
      <c r="I33" s="47">
        <v>2268.6</v>
      </c>
      <c r="J33" s="26">
        <v>5045701611457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>
        <v>1</v>
      </c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s="22" customFormat="1" ht="145.5" customHeight="1">
      <c r="A34" s="23"/>
      <c r="B34" s="15" t="s">
        <v>17</v>
      </c>
      <c r="C34" s="16">
        <v>8079296</v>
      </c>
      <c r="D34" s="15" t="s">
        <v>140</v>
      </c>
      <c r="E34" s="15" t="s">
        <v>54</v>
      </c>
      <c r="F34" s="25" t="s">
        <v>7</v>
      </c>
      <c r="G34" s="26">
        <v>12</v>
      </c>
      <c r="H34" s="42">
        <v>27346.319999999996</v>
      </c>
      <c r="I34" s="47">
        <v>2278.8599999999997</v>
      </c>
      <c r="J34" s="27">
        <v>5045704544174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>
        <v>3</v>
      </c>
      <c r="AD34" s="27">
        <v>5</v>
      </c>
      <c r="AE34" s="27">
        <v>2</v>
      </c>
      <c r="AF34" s="27">
        <v>2</v>
      </c>
    </row>
    <row r="35" spans="1:32" s="22" customFormat="1" ht="145.5" customHeight="1">
      <c r="A35" s="16"/>
      <c r="B35" s="16" t="s">
        <v>28</v>
      </c>
      <c r="C35" s="16">
        <v>8083470</v>
      </c>
      <c r="D35" s="16" t="s">
        <v>1</v>
      </c>
      <c r="E35" s="15" t="s">
        <v>45</v>
      </c>
      <c r="F35" s="16" t="s">
        <v>4</v>
      </c>
      <c r="G35" s="26">
        <v>1</v>
      </c>
      <c r="H35" s="42">
        <v>2472.66</v>
      </c>
      <c r="I35" s="47">
        <v>2472.66</v>
      </c>
      <c r="J35" s="24">
        <v>5045705316648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>
        <v>1</v>
      </c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s="22" customFormat="1" ht="162" customHeight="1">
      <c r="A36" s="19"/>
      <c r="B36" s="15" t="s">
        <v>101</v>
      </c>
      <c r="C36" s="15">
        <v>8083033</v>
      </c>
      <c r="D36" s="15" t="s">
        <v>1</v>
      </c>
      <c r="E36" s="16" t="s">
        <v>86</v>
      </c>
      <c r="F36" s="15" t="s">
        <v>100</v>
      </c>
      <c r="G36" s="26">
        <v>5</v>
      </c>
      <c r="H36" s="42">
        <v>14192.999999999998</v>
      </c>
      <c r="I36" s="47">
        <v>2490</v>
      </c>
      <c r="J36" s="17">
        <v>5045705101725</v>
      </c>
      <c r="K36" s="17"/>
      <c r="L36" s="17"/>
      <c r="M36" s="17"/>
      <c r="N36" s="17"/>
      <c r="O36" s="17"/>
      <c r="P36" s="17"/>
      <c r="Q36" s="17"/>
      <c r="R36" s="17"/>
      <c r="S36" s="17"/>
      <c r="T36" s="17">
        <v>2</v>
      </c>
      <c r="U36" s="17">
        <v>1</v>
      </c>
      <c r="V36" s="17">
        <v>1</v>
      </c>
      <c r="W36" s="17"/>
      <c r="X36" s="17"/>
      <c r="Y36" s="17">
        <v>1</v>
      </c>
      <c r="Z36" s="17"/>
      <c r="AA36" s="17"/>
      <c r="AB36" s="17"/>
      <c r="AC36" s="17"/>
      <c r="AD36" s="17"/>
      <c r="AE36" s="17"/>
      <c r="AF36" s="17"/>
    </row>
    <row r="37" spans="1:32" s="22" customFormat="1" ht="145.5" customHeight="1">
      <c r="A37" s="23"/>
      <c r="B37" s="15" t="s">
        <v>19</v>
      </c>
      <c r="C37" s="16">
        <v>8082737</v>
      </c>
      <c r="D37" s="15" t="s">
        <v>1</v>
      </c>
      <c r="E37" s="15" t="s">
        <v>43</v>
      </c>
      <c r="F37" s="25" t="s">
        <v>3</v>
      </c>
      <c r="G37" s="26">
        <v>4</v>
      </c>
      <c r="H37" s="42">
        <v>9986.4</v>
      </c>
      <c r="I37" s="47">
        <v>2496.6</v>
      </c>
      <c r="J37" s="26">
        <v>5045702329451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1</v>
      </c>
      <c r="AD37" s="26">
        <v>2</v>
      </c>
      <c r="AE37" s="26">
        <v>1</v>
      </c>
      <c r="AF37" s="26"/>
    </row>
    <row r="38" spans="1:32" s="22" customFormat="1" ht="145.5" customHeight="1">
      <c r="A38" s="19"/>
      <c r="B38" s="15" t="s">
        <v>86</v>
      </c>
      <c r="C38" s="15">
        <v>8042549</v>
      </c>
      <c r="D38" s="15" t="s">
        <v>1</v>
      </c>
      <c r="E38" s="16" t="s">
        <v>86</v>
      </c>
      <c r="F38" s="15" t="s">
        <v>2</v>
      </c>
      <c r="G38" s="26">
        <v>11</v>
      </c>
      <c r="H38" s="42">
        <v>27587.999999999996</v>
      </c>
      <c r="I38" s="47">
        <v>2507.9999999999995</v>
      </c>
      <c r="J38" s="17">
        <v>5045625755428</v>
      </c>
      <c r="K38" s="17"/>
      <c r="L38" s="17"/>
      <c r="M38" s="17"/>
      <c r="N38" s="17"/>
      <c r="O38" s="17"/>
      <c r="P38" s="17"/>
      <c r="Q38" s="17"/>
      <c r="R38" s="17">
        <v>1</v>
      </c>
      <c r="S38" s="17">
        <v>4</v>
      </c>
      <c r="T38" s="17">
        <v>1</v>
      </c>
      <c r="U38" s="17"/>
      <c r="V38" s="17">
        <v>4</v>
      </c>
      <c r="W38" s="17">
        <v>1</v>
      </c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22" customFormat="1" ht="145.5" customHeight="1">
      <c r="A39" s="19"/>
      <c r="B39" s="15" t="s">
        <v>95</v>
      </c>
      <c r="C39" s="15">
        <v>4567729</v>
      </c>
      <c r="D39" s="15" t="s">
        <v>1</v>
      </c>
      <c r="E39" s="15" t="s">
        <v>45</v>
      </c>
      <c r="F39" s="15" t="s">
        <v>94</v>
      </c>
      <c r="G39" s="26">
        <v>3</v>
      </c>
      <c r="H39" s="42">
        <v>7588.98</v>
      </c>
      <c r="I39" s="47">
        <v>2529.66</v>
      </c>
      <c r="J39" s="17">
        <v>5045625288896</v>
      </c>
      <c r="K39" s="17"/>
      <c r="L39" s="17"/>
      <c r="M39" s="17"/>
      <c r="N39" s="17"/>
      <c r="O39" s="17"/>
      <c r="P39" s="17"/>
      <c r="Q39" s="17"/>
      <c r="R39" s="17"/>
      <c r="S39" s="17">
        <v>3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22" customFormat="1" ht="168" customHeight="1">
      <c r="A40" s="19"/>
      <c r="B40" s="15" t="s">
        <v>129</v>
      </c>
      <c r="C40" s="15">
        <v>8071045</v>
      </c>
      <c r="D40" s="15" t="s">
        <v>1</v>
      </c>
      <c r="E40" s="21" t="s">
        <v>75</v>
      </c>
      <c r="F40" s="15" t="s">
        <v>2</v>
      </c>
      <c r="G40" s="26">
        <v>4</v>
      </c>
      <c r="H40" s="42">
        <v>10214.4</v>
      </c>
      <c r="I40" s="47">
        <v>2553.6</v>
      </c>
      <c r="J40" s="17">
        <v>5045701942032</v>
      </c>
      <c r="K40" s="17"/>
      <c r="L40" s="17"/>
      <c r="M40" s="17"/>
      <c r="N40" s="17"/>
      <c r="O40" s="17"/>
      <c r="P40" s="17"/>
      <c r="Q40" s="17"/>
      <c r="R40" s="17"/>
      <c r="S40" s="17">
        <v>1</v>
      </c>
      <c r="T40" s="17">
        <v>1</v>
      </c>
      <c r="U40" s="17">
        <v>1</v>
      </c>
      <c r="V40" s="17"/>
      <c r="W40" s="17"/>
      <c r="X40" s="17">
        <v>1</v>
      </c>
      <c r="Y40" s="17"/>
      <c r="Z40" s="17"/>
      <c r="AA40" s="17"/>
      <c r="AB40" s="17"/>
      <c r="AC40" s="17"/>
      <c r="AD40" s="17"/>
      <c r="AE40" s="17"/>
      <c r="AF40" s="17"/>
    </row>
    <row r="41" spans="1:32" s="22" customFormat="1" ht="145.5" customHeight="1">
      <c r="A41" s="19"/>
      <c r="B41" s="15" t="s">
        <v>110</v>
      </c>
      <c r="C41" s="15">
        <v>8071187</v>
      </c>
      <c r="D41" s="15" t="s">
        <v>1</v>
      </c>
      <c r="E41" s="21" t="s">
        <v>75</v>
      </c>
      <c r="F41" s="15" t="s">
        <v>109</v>
      </c>
      <c r="G41" s="26">
        <v>1</v>
      </c>
      <c r="H41" s="42">
        <v>2610.6</v>
      </c>
      <c r="I41" s="47">
        <v>2610.6</v>
      </c>
      <c r="J41" s="17">
        <v>5045701943862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v>1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22" customFormat="1" ht="145.5" customHeight="1">
      <c r="A42" s="30"/>
      <c r="B42" s="15" t="s">
        <v>13</v>
      </c>
      <c r="C42" s="16">
        <v>8088875</v>
      </c>
      <c r="D42" s="15" t="s">
        <v>1</v>
      </c>
      <c r="E42" s="15" t="s">
        <v>43</v>
      </c>
      <c r="F42" s="25" t="s">
        <v>2</v>
      </c>
      <c r="G42" s="26">
        <v>8</v>
      </c>
      <c r="H42" s="42">
        <v>20976</v>
      </c>
      <c r="I42" s="47">
        <v>2622</v>
      </c>
      <c r="J42" s="26">
        <v>5045706138393</v>
      </c>
      <c r="K42" s="26"/>
      <c r="L42" s="26"/>
      <c r="M42" s="26"/>
      <c r="N42" s="26"/>
      <c r="O42" s="26"/>
      <c r="P42" s="26"/>
      <c r="Q42" s="26"/>
      <c r="R42" s="26"/>
      <c r="S42" s="26">
        <v>2</v>
      </c>
      <c r="T42" s="26"/>
      <c r="U42" s="26">
        <v>3</v>
      </c>
      <c r="V42" s="26">
        <v>3</v>
      </c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s="22" customFormat="1" ht="145.5" customHeight="1">
      <c r="A43" s="19"/>
      <c r="B43" s="15" t="s">
        <v>128</v>
      </c>
      <c r="C43" s="15">
        <v>8070316</v>
      </c>
      <c r="D43" s="15" t="s">
        <v>1</v>
      </c>
      <c r="E43" s="21" t="s">
        <v>75</v>
      </c>
      <c r="F43" s="15" t="s">
        <v>2</v>
      </c>
      <c r="G43" s="26">
        <v>1</v>
      </c>
      <c r="H43" s="42">
        <v>2963.9999999999995</v>
      </c>
      <c r="I43" s="47">
        <v>2963.9999999999995</v>
      </c>
      <c r="J43" s="17">
        <v>5045701754987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>
        <v>1</v>
      </c>
      <c r="AB43" s="17"/>
      <c r="AC43" s="17"/>
      <c r="AD43" s="17"/>
      <c r="AE43" s="17"/>
      <c r="AF43" s="17"/>
    </row>
    <row r="44" spans="1:32" s="22" customFormat="1" ht="145.5" customHeight="1">
      <c r="A44" s="14"/>
      <c r="B44" s="15" t="s">
        <v>131</v>
      </c>
      <c r="C44" s="15">
        <v>8023751</v>
      </c>
      <c r="D44" s="15" t="s">
        <v>1</v>
      </c>
      <c r="E44" s="21" t="s">
        <v>75</v>
      </c>
      <c r="F44" s="15" t="s">
        <v>2</v>
      </c>
      <c r="G44" s="26">
        <v>1</v>
      </c>
      <c r="H44" s="42">
        <v>3020.9999999999995</v>
      </c>
      <c r="I44" s="47">
        <v>3020.9999999999995</v>
      </c>
      <c r="J44" s="17">
        <v>50456210026634</v>
      </c>
      <c r="K44" s="17"/>
      <c r="L44" s="17"/>
      <c r="M44" s="17"/>
      <c r="N44" s="17"/>
      <c r="O44" s="17"/>
      <c r="P44" s="17"/>
      <c r="Q44" s="17"/>
      <c r="R44" s="17"/>
      <c r="S44" s="17"/>
      <c r="T44" s="17">
        <v>1</v>
      </c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22" customFormat="1" ht="184.5" customHeight="1">
      <c r="A45" s="19"/>
      <c r="B45" s="15" t="s">
        <v>125</v>
      </c>
      <c r="C45" s="15">
        <v>4564210</v>
      </c>
      <c r="D45" s="15" t="s">
        <v>1</v>
      </c>
      <c r="E45" s="16" t="s">
        <v>86</v>
      </c>
      <c r="F45" s="15" t="s">
        <v>124</v>
      </c>
      <c r="G45" s="26">
        <v>3</v>
      </c>
      <c r="H45" s="42">
        <v>9405</v>
      </c>
      <c r="I45" s="47">
        <v>3135</v>
      </c>
      <c r="J45" s="17">
        <v>5045621987359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>
        <v>2</v>
      </c>
      <c r="W45" s="17">
        <v>1</v>
      </c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22" customFormat="1" ht="166.5" customHeight="1">
      <c r="A46" s="19"/>
      <c r="B46" s="15" t="s">
        <v>134</v>
      </c>
      <c r="C46" s="15">
        <v>8046787</v>
      </c>
      <c r="D46" s="15" t="s">
        <v>1</v>
      </c>
      <c r="E46" s="21" t="s">
        <v>75</v>
      </c>
      <c r="F46" s="15" t="s">
        <v>26</v>
      </c>
      <c r="G46" s="26">
        <v>1</v>
      </c>
      <c r="H46" s="42">
        <v>3305.9999999999995</v>
      </c>
      <c r="I46" s="47">
        <v>3305.9999999999995</v>
      </c>
      <c r="J46" s="17">
        <v>5045626816487</v>
      </c>
      <c r="K46" s="17"/>
      <c r="L46" s="17"/>
      <c r="M46" s="17"/>
      <c r="N46" s="17"/>
      <c r="O46" s="17"/>
      <c r="P46" s="17"/>
      <c r="Q46" s="17"/>
      <c r="R46" s="17">
        <v>1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22" customFormat="1" ht="145.5" customHeight="1">
      <c r="A47" s="18"/>
      <c r="B47" s="15" t="s">
        <v>99</v>
      </c>
      <c r="C47" s="15">
        <v>8083020</v>
      </c>
      <c r="D47" s="15" t="s">
        <v>1</v>
      </c>
      <c r="E47" s="21" t="s">
        <v>75</v>
      </c>
      <c r="F47" s="15" t="s">
        <v>93</v>
      </c>
      <c r="G47" s="26">
        <v>6</v>
      </c>
      <c r="H47" s="42">
        <v>19836</v>
      </c>
      <c r="I47" s="47">
        <v>3306</v>
      </c>
      <c r="J47" s="17">
        <v>5045705095574</v>
      </c>
      <c r="K47" s="17"/>
      <c r="L47" s="17"/>
      <c r="M47" s="17"/>
      <c r="N47" s="17"/>
      <c r="O47" s="17"/>
      <c r="P47" s="17"/>
      <c r="Q47" s="17"/>
      <c r="R47" s="17"/>
      <c r="S47" s="17"/>
      <c r="T47" s="17">
        <v>3</v>
      </c>
      <c r="U47" s="17">
        <v>2</v>
      </c>
      <c r="V47" s="17">
        <v>1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22" customFormat="1" ht="145.5" customHeight="1">
      <c r="A48" s="19"/>
      <c r="B48" s="15" t="s">
        <v>108</v>
      </c>
      <c r="C48" s="15">
        <v>8077742</v>
      </c>
      <c r="D48" s="15" t="s">
        <v>1</v>
      </c>
      <c r="E48" s="21" t="s">
        <v>75</v>
      </c>
      <c r="F48" s="15" t="s">
        <v>107</v>
      </c>
      <c r="G48" s="16">
        <v>5</v>
      </c>
      <c r="H48" s="42">
        <v>16530</v>
      </c>
      <c r="I48" s="47">
        <v>3306</v>
      </c>
      <c r="J48" s="17">
        <v>5045704538478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22" customFormat="1" ht="145.5" customHeight="1">
      <c r="A49" s="19"/>
      <c r="B49" s="31" t="s">
        <v>142</v>
      </c>
      <c r="C49" s="31">
        <v>8077358</v>
      </c>
      <c r="D49" s="31" t="s">
        <v>1</v>
      </c>
      <c r="E49" s="31" t="s">
        <v>54</v>
      </c>
      <c r="F49" s="31" t="s">
        <v>143</v>
      </c>
      <c r="G49" s="16">
        <v>1</v>
      </c>
      <c r="H49" s="42">
        <v>3306</v>
      </c>
      <c r="I49" s="47">
        <v>3306</v>
      </c>
      <c r="J49" s="32">
        <v>5045704393541</v>
      </c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s="22" customFormat="1" ht="145.5" customHeight="1">
      <c r="A50" s="19"/>
      <c r="B50" s="31" t="s">
        <v>156</v>
      </c>
      <c r="C50" s="31">
        <v>8062609</v>
      </c>
      <c r="D50" s="31" t="s">
        <v>1</v>
      </c>
      <c r="E50" s="34" t="s">
        <v>157</v>
      </c>
      <c r="F50" s="31" t="s">
        <v>158</v>
      </c>
      <c r="G50" s="26">
        <v>1</v>
      </c>
      <c r="H50" s="43">
        <v>450.29999999999995</v>
      </c>
      <c r="I50" s="47">
        <v>450.29999999999995</v>
      </c>
      <c r="J50" s="32">
        <v>5045700493146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>
        <v>1</v>
      </c>
      <c r="AC50" s="33"/>
      <c r="AD50" s="33"/>
      <c r="AE50" s="33"/>
      <c r="AF50" s="33"/>
    </row>
    <row r="51" spans="1:32" s="22" customFormat="1" ht="145.5" customHeight="1">
      <c r="A51" s="19"/>
      <c r="B51" s="31" t="s">
        <v>86</v>
      </c>
      <c r="C51" s="31">
        <v>8037437</v>
      </c>
      <c r="D51" s="31" t="s">
        <v>1</v>
      </c>
      <c r="E51" s="34" t="s">
        <v>86</v>
      </c>
      <c r="F51" s="31" t="s">
        <v>159</v>
      </c>
      <c r="G51" s="26">
        <v>1</v>
      </c>
      <c r="H51" s="43">
        <v>1356.6</v>
      </c>
      <c r="I51" s="47">
        <v>1356.6</v>
      </c>
      <c r="J51" s="32">
        <v>5045624502450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>
        <v>1</v>
      </c>
      <c r="Y51" s="33"/>
      <c r="Z51" s="33"/>
      <c r="AA51" s="33"/>
      <c r="AB51" s="33"/>
      <c r="AC51" s="33"/>
      <c r="AD51" s="33"/>
      <c r="AE51" s="33"/>
      <c r="AF51" s="33"/>
    </row>
    <row r="52" spans="1:32" s="22" customFormat="1" ht="145.5" customHeight="1">
      <c r="A52" s="19"/>
      <c r="B52" s="31" t="s">
        <v>160</v>
      </c>
      <c r="C52" s="31">
        <v>8071212</v>
      </c>
      <c r="D52" s="31" t="s">
        <v>1</v>
      </c>
      <c r="E52" s="34" t="s">
        <v>59</v>
      </c>
      <c r="F52" s="31" t="s">
        <v>161</v>
      </c>
      <c r="G52" s="26">
        <v>1</v>
      </c>
      <c r="H52" s="43">
        <v>864.11999999999989</v>
      </c>
      <c r="I52" s="47">
        <v>864.11999999999989</v>
      </c>
      <c r="J52" s="32">
        <v>5045701953526</v>
      </c>
      <c r="K52" s="33"/>
      <c r="L52" s="33"/>
      <c r="M52" s="33"/>
      <c r="N52" s="33"/>
      <c r="O52" s="33"/>
      <c r="P52" s="33">
        <v>1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2" s="22" customFormat="1" ht="145.5" customHeight="1">
      <c r="A53" s="19"/>
      <c r="B53" s="31" t="s">
        <v>160</v>
      </c>
      <c r="C53" s="31">
        <v>8073122</v>
      </c>
      <c r="D53" s="31" t="s">
        <v>1</v>
      </c>
      <c r="E53" s="34" t="s">
        <v>45</v>
      </c>
      <c r="F53" s="31" t="s">
        <v>161</v>
      </c>
      <c r="G53" s="26">
        <v>1</v>
      </c>
      <c r="H53" s="43">
        <v>796.8599999999999</v>
      </c>
      <c r="I53" s="47">
        <v>796.8599999999999</v>
      </c>
      <c r="J53" s="32">
        <v>5045702371640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>
        <v>1</v>
      </c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2" s="22" customFormat="1" ht="163.5" customHeight="1">
      <c r="A54" s="19"/>
      <c r="B54" s="15" t="s">
        <v>123</v>
      </c>
      <c r="C54" s="15">
        <v>8084712</v>
      </c>
      <c r="D54" s="15" t="s">
        <v>1</v>
      </c>
      <c r="E54" s="21" t="s">
        <v>75</v>
      </c>
      <c r="F54" s="15" t="s">
        <v>32</v>
      </c>
      <c r="G54" s="26">
        <v>2</v>
      </c>
      <c r="H54" s="42">
        <v>6725.9999999999991</v>
      </c>
      <c r="I54" s="47">
        <v>3362.9999999999995</v>
      </c>
      <c r="J54" s="17">
        <v>5045705435714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>
        <v>2</v>
      </c>
      <c r="AC54" s="17"/>
      <c r="AD54" s="17"/>
      <c r="AE54" s="17"/>
      <c r="AF54" s="17"/>
    </row>
    <row r="55" spans="1:32" s="22" customFormat="1" ht="145.5" customHeight="1">
      <c r="A55" s="23"/>
      <c r="B55" s="16" t="s">
        <v>21</v>
      </c>
      <c r="C55" s="16">
        <v>8077276</v>
      </c>
      <c r="D55" s="16" t="s">
        <v>1</v>
      </c>
      <c r="E55" s="16" t="s">
        <v>86</v>
      </c>
      <c r="F55" s="16" t="s">
        <v>20</v>
      </c>
      <c r="G55" s="26">
        <v>2</v>
      </c>
      <c r="H55" s="42">
        <v>6794.4</v>
      </c>
      <c r="I55" s="47">
        <v>3397.2</v>
      </c>
      <c r="J55" s="24">
        <v>5045704469802</v>
      </c>
      <c r="K55" s="24"/>
      <c r="L55" s="24"/>
      <c r="M55" s="24"/>
      <c r="N55" s="24"/>
      <c r="O55" s="24"/>
      <c r="P55" s="24"/>
      <c r="Q55" s="24"/>
      <c r="R55" s="24"/>
      <c r="S55" s="24">
        <v>1</v>
      </c>
      <c r="T55" s="24">
        <v>1</v>
      </c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s="22" customFormat="1" ht="148.5" customHeight="1">
      <c r="A56" s="19"/>
      <c r="B56" s="15" t="s">
        <v>138</v>
      </c>
      <c r="C56" s="15">
        <v>8046737</v>
      </c>
      <c r="D56" s="15" t="s">
        <v>1</v>
      </c>
      <c r="E56" s="21" t="s">
        <v>75</v>
      </c>
      <c r="F56" s="15" t="s">
        <v>137</v>
      </c>
      <c r="G56" s="26">
        <v>1</v>
      </c>
      <c r="H56" s="42">
        <v>3408.6</v>
      </c>
      <c r="I56" s="47">
        <v>3408.6</v>
      </c>
      <c r="J56" s="17">
        <v>5045626803838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>
        <v>1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22" customFormat="1" ht="145.5" customHeight="1">
      <c r="A57" s="19"/>
      <c r="B57" s="15" t="s">
        <v>136</v>
      </c>
      <c r="C57" s="15">
        <v>8046714</v>
      </c>
      <c r="D57" s="15" t="s">
        <v>1</v>
      </c>
      <c r="E57" s="21" t="s">
        <v>75</v>
      </c>
      <c r="F57" s="15" t="s">
        <v>135</v>
      </c>
      <c r="G57" s="26">
        <v>1</v>
      </c>
      <c r="H57" s="42">
        <v>3522.6</v>
      </c>
      <c r="I57" s="47">
        <v>3522.6</v>
      </c>
      <c r="J57" s="17">
        <v>5045626822037</v>
      </c>
      <c r="K57" s="17"/>
      <c r="L57" s="17"/>
      <c r="M57" s="17"/>
      <c r="N57" s="17"/>
      <c r="O57" s="17"/>
      <c r="P57" s="17"/>
      <c r="Q57" s="17"/>
      <c r="R57" s="17"/>
      <c r="S57" s="17"/>
      <c r="T57" s="17">
        <v>1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22" customFormat="1" ht="156" customHeight="1">
      <c r="A58" s="23"/>
      <c r="B58" s="16" t="s">
        <v>25</v>
      </c>
      <c r="C58" s="16">
        <v>8082552</v>
      </c>
      <c r="D58" s="16" t="s">
        <v>1</v>
      </c>
      <c r="E58" s="16" t="s">
        <v>43</v>
      </c>
      <c r="F58" s="16" t="s">
        <v>11</v>
      </c>
      <c r="G58" s="26">
        <v>5</v>
      </c>
      <c r="H58" s="42">
        <v>18126</v>
      </c>
      <c r="I58" s="47">
        <v>3625.2</v>
      </c>
      <c r="J58" s="24">
        <v>5045704587330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>
        <v>1</v>
      </c>
      <c r="AB58" s="24">
        <v>4</v>
      </c>
      <c r="AC58" s="24"/>
      <c r="AD58" s="24"/>
      <c r="AE58" s="24"/>
      <c r="AF58" s="24"/>
    </row>
    <row r="59" spans="1:32" s="22" customFormat="1" ht="145.5" customHeight="1">
      <c r="A59" s="19"/>
      <c r="B59" s="15" t="s">
        <v>106</v>
      </c>
      <c r="C59" s="15">
        <v>8068364</v>
      </c>
      <c r="D59" s="15" t="s">
        <v>1</v>
      </c>
      <c r="E59" s="21" t="s">
        <v>75</v>
      </c>
      <c r="F59" s="15" t="s">
        <v>121</v>
      </c>
      <c r="G59" s="26">
        <v>1</v>
      </c>
      <c r="H59" s="42">
        <v>3978.5999999999995</v>
      </c>
      <c r="I59" s="47">
        <v>3978.5999999999995</v>
      </c>
      <c r="J59" s="17">
        <v>5045701500911</v>
      </c>
      <c r="K59" s="17"/>
      <c r="L59" s="17"/>
      <c r="M59" s="17"/>
      <c r="N59" s="17"/>
      <c r="O59" s="17"/>
      <c r="P59" s="17"/>
      <c r="Q59" s="17"/>
      <c r="R59" s="17"/>
      <c r="S59" s="17"/>
      <c r="T59" s="17">
        <v>1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22" customFormat="1" ht="145.5" customHeight="1">
      <c r="A60" s="19"/>
      <c r="B60" s="15" t="s">
        <v>114</v>
      </c>
      <c r="C60" s="15">
        <v>8077294</v>
      </c>
      <c r="D60" s="15" t="s">
        <v>1</v>
      </c>
      <c r="E60" s="21" t="s">
        <v>75</v>
      </c>
      <c r="F60" s="15" t="s">
        <v>120</v>
      </c>
      <c r="G60" s="26">
        <v>2</v>
      </c>
      <c r="H60" s="42">
        <v>8664</v>
      </c>
      <c r="I60" s="47">
        <v>4332</v>
      </c>
      <c r="J60" s="17">
        <v>5045704357840</v>
      </c>
      <c r="K60" s="17"/>
      <c r="L60" s="17"/>
      <c r="M60" s="17"/>
      <c r="N60" s="17"/>
      <c r="O60" s="17"/>
      <c r="P60" s="17"/>
      <c r="Q60" s="17"/>
      <c r="R60" s="17"/>
      <c r="S60" s="17"/>
      <c r="T60" s="17">
        <v>1</v>
      </c>
      <c r="U60" s="17">
        <v>1</v>
      </c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22" customFormat="1" ht="154.5" customHeight="1">
      <c r="A61" s="19"/>
      <c r="B61" s="15" t="s">
        <v>123</v>
      </c>
      <c r="C61" s="15">
        <v>8077297</v>
      </c>
      <c r="D61" s="15" t="s">
        <v>1</v>
      </c>
      <c r="E61" s="21" t="s">
        <v>75</v>
      </c>
      <c r="F61" s="15" t="s">
        <v>12</v>
      </c>
      <c r="G61" s="26">
        <v>6</v>
      </c>
      <c r="H61" s="42">
        <v>30779.999999999996</v>
      </c>
      <c r="I61" s="47">
        <v>5129.9999999999991</v>
      </c>
      <c r="J61" s="17">
        <v>5045704358205</v>
      </c>
      <c r="K61" s="17"/>
      <c r="L61" s="17"/>
      <c r="M61" s="17"/>
      <c r="N61" s="17"/>
      <c r="O61" s="17"/>
      <c r="P61" s="17"/>
      <c r="Q61" s="17"/>
      <c r="R61" s="17"/>
      <c r="S61" s="17">
        <v>1</v>
      </c>
      <c r="T61" s="17"/>
      <c r="U61" s="17">
        <v>2</v>
      </c>
      <c r="V61" s="17">
        <v>2</v>
      </c>
      <c r="W61" s="17"/>
      <c r="X61" s="17">
        <v>1</v>
      </c>
      <c r="Y61" s="17"/>
      <c r="Z61" s="17"/>
      <c r="AA61" s="17"/>
      <c r="AB61" s="17"/>
      <c r="AC61" s="17"/>
      <c r="AD61" s="17"/>
      <c r="AE61" s="17"/>
      <c r="AF61" s="17"/>
    </row>
    <row r="62" spans="1:32" s="22" customFormat="1" ht="178.5" customHeight="1">
      <c r="A62" s="23"/>
      <c r="B62" s="15" t="s">
        <v>18</v>
      </c>
      <c r="C62" s="28">
        <v>8088621</v>
      </c>
      <c r="D62" s="15" t="s">
        <v>1</v>
      </c>
      <c r="E62" s="15" t="s">
        <v>43</v>
      </c>
      <c r="F62" s="25" t="s">
        <v>12</v>
      </c>
      <c r="G62" s="26">
        <v>4</v>
      </c>
      <c r="H62" s="42">
        <v>20934.96</v>
      </c>
      <c r="I62" s="47">
        <v>5233.74</v>
      </c>
      <c r="J62" s="26">
        <v>5045706137884</v>
      </c>
      <c r="K62" s="26"/>
      <c r="L62" s="26"/>
      <c r="M62" s="26"/>
      <c r="N62" s="26"/>
      <c r="O62" s="26"/>
      <c r="P62" s="26"/>
      <c r="Q62" s="26"/>
      <c r="R62" s="26"/>
      <c r="S62" s="26">
        <v>1</v>
      </c>
      <c r="T62" s="26">
        <v>2</v>
      </c>
      <c r="U62" s="26">
        <v>1</v>
      </c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1:32" ht="99.75" customHeight="1">
      <c r="G63" s="1" t="s">
        <v>155</v>
      </c>
    </row>
  </sheetData>
  <autoFilter ref="A2:AF63"/>
  <mergeCells count="1">
    <mergeCell ref="K1:AF1"/>
  </mergeCells>
  <phoneticPr fontId="10" type="noConversion"/>
  <pageMargins left="0.25" right="0.25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BURBERRY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2026-04-21T23:48:05Z</dcterms:created>
  <dcterms:modified xsi:type="dcterms:W3CDTF">2026-04-23T13:29:14Z</dcterms:modified>
  <cp:category/>
</cp:coreProperties>
</file>